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lucieblu/Downloads/"/>
    </mc:Choice>
  </mc:AlternateContent>
  <xr:revisionPtr revIDLastSave="0" documentId="13_ncr:1_{D64A149D-64D9-6647-B8BA-9720064389AC}" xr6:coauthVersionLast="47" xr6:coauthVersionMax="47" xr10:uidLastSave="{00000000-0000-0000-0000-000000000000}"/>
  <bookViews>
    <workbookView xWindow="0" yWindow="500" windowWidth="28800" windowHeight="16400" tabRatio="788" activeTab="6" xr2:uid="{00000000-000D-0000-FFFF-FFFF00000000}"/>
  </bookViews>
  <sheets>
    <sheet name="Contexte général" sheetId="10" r:id="rId1"/>
    <sheet name="Progressivité" sheetId="1" r:id="rId2"/>
    <sheet name="Suffisance" sheetId="2" r:id="rId3"/>
    <sheet name="Concurrence fiscale" sheetId="3" r:id="rId4"/>
    <sheet name="Administration fiscale" sheetId="4" r:id="rId5"/>
    <sheet name="Dépenses" sheetId="5" r:id="rId6"/>
    <sheet name="Responsabilisation" sheetId="6" r:id="rId7"/>
  </sheets>
  <definedNames>
    <definedName name="_ftn1" localSheetId="1">Progressivité!#REF!</definedName>
    <definedName name="_ftn2" localSheetId="5">Dépenses!#REF!</definedName>
    <definedName name="_ftnref1" localSheetId="1">Progressivité!#REF!</definedName>
    <definedName name="_ftnref2" localSheetId="5">Dépenses!$B$15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6" l="1"/>
  <c r="D26" i="6"/>
  <c r="E26" i="6" s="1"/>
  <c r="D25" i="6"/>
  <c r="E25" i="6"/>
  <c r="D24" i="6"/>
  <c r="E24" i="6" s="1"/>
  <c r="D23" i="6"/>
  <c r="E23" i="6"/>
  <c r="D22" i="6"/>
  <c r="E22" i="6" s="1"/>
  <c r="E21" i="6" s="1"/>
  <c r="D20" i="6"/>
  <c r="E20" i="6" s="1"/>
  <c r="D19" i="6"/>
  <c r="E19" i="6"/>
  <c r="E18" i="6"/>
  <c r="D18" i="6"/>
  <c r="D17" i="6"/>
  <c r="E17" i="6" s="1"/>
  <c r="D16" i="6"/>
  <c r="E16" i="6" s="1"/>
  <c r="E15" i="6" s="1"/>
  <c r="F15" i="6" s="1"/>
  <c r="E14" i="6"/>
  <c r="D14" i="6"/>
  <c r="D13" i="6"/>
  <c r="E13" i="6" s="1"/>
  <c r="D12" i="6"/>
  <c r="E12" i="6" s="1"/>
  <c r="E10" i="6" s="1"/>
  <c r="F10" i="6" s="1"/>
  <c r="D11" i="6"/>
  <c r="E11" i="6"/>
  <c r="D9" i="6"/>
  <c r="E9" i="6" s="1"/>
  <c r="E8" i="6"/>
  <c r="D8" i="6"/>
  <c r="D7" i="6"/>
  <c r="E7" i="6"/>
  <c r="D6" i="6"/>
  <c r="E6" i="6" s="1"/>
  <c r="D5" i="6"/>
  <c r="E5" i="6" s="1"/>
  <c r="D35" i="5"/>
  <c r="D34" i="5"/>
  <c r="E34" i="5" s="1"/>
  <c r="E32" i="5" s="1"/>
  <c r="D33" i="5"/>
  <c r="E33" i="5"/>
  <c r="D31" i="5"/>
  <c r="E31" i="5" s="1"/>
  <c r="E30" i="5"/>
  <c r="D30" i="5"/>
  <c r="D29" i="5"/>
  <c r="E29" i="5"/>
  <c r="D28" i="5"/>
  <c r="E28" i="5" s="1"/>
  <c r="D27" i="5"/>
  <c r="E27" i="5" s="1"/>
  <c r="D25" i="5"/>
  <c r="E25" i="5" s="1"/>
  <c r="D24" i="5"/>
  <c r="E24" i="5" s="1"/>
  <c r="D23" i="5"/>
  <c r="E23" i="5"/>
  <c r="E22" i="5"/>
  <c r="D22" i="5"/>
  <c r="D21" i="5"/>
  <c r="E21" i="5" s="1"/>
  <c r="E20" i="5" s="1"/>
  <c r="F20" i="5" s="1"/>
  <c r="D19" i="5"/>
  <c r="E19" i="5"/>
  <c r="D18" i="5"/>
  <c r="E18" i="5" s="1"/>
  <c r="D17" i="5"/>
  <c r="E17" i="5" s="1"/>
  <c r="E14" i="5" s="1"/>
  <c r="F14" i="5" s="1"/>
  <c r="E16" i="5"/>
  <c r="D16" i="5"/>
  <c r="D15" i="5"/>
  <c r="E15" i="5"/>
  <c r="D13" i="5"/>
  <c r="E13" i="5"/>
  <c r="E12" i="5"/>
  <c r="D12" i="5"/>
  <c r="D11" i="5"/>
  <c r="E11" i="5" s="1"/>
  <c r="D10" i="5"/>
  <c r="E10" i="5" s="1"/>
  <c r="E8" i="5"/>
  <c r="D8" i="5"/>
  <c r="D7" i="5"/>
  <c r="E7" i="5" s="1"/>
  <c r="E6" i="5" s="1"/>
  <c r="F6" i="5" s="1"/>
  <c r="D5" i="5"/>
  <c r="E5" i="5"/>
  <c r="E4" i="5"/>
  <c r="F4" i="5" s="1"/>
  <c r="D33" i="4"/>
  <c r="D32" i="4"/>
  <c r="E32" i="4" s="1"/>
  <c r="D31" i="4"/>
  <c r="E31" i="4"/>
  <c r="D30" i="4"/>
  <c r="E30" i="4" s="1"/>
  <c r="E28" i="4" s="1"/>
  <c r="D29" i="4"/>
  <c r="E29" i="4"/>
  <c r="D27" i="4"/>
  <c r="E27" i="4"/>
  <c r="D26" i="4"/>
  <c r="E26" i="4" s="1"/>
  <c r="D25" i="4"/>
  <c r="E25" i="4"/>
  <c r="E24" i="4" s="1"/>
  <c r="F24" i="4" s="1"/>
  <c r="D23" i="4"/>
  <c r="E23" i="4"/>
  <c r="D22" i="4"/>
  <c r="E22" i="4" s="1"/>
  <c r="D21" i="4"/>
  <c r="E21" i="4"/>
  <c r="D20" i="4"/>
  <c r="E20" i="4" s="1"/>
  <c r="D19" i="4"/>
  <c r="E19" i="4"/>
  <c r="D18" i="4"/>
  <c r="E18" i="4" s="1"/>
  <c r="D17" i="4"/>
  <c r="E17" i="4"/>
  <c r="D16" i="4"/>
  <c r="E16" i="4" s="1"/>
  <c r="D14" i="4"/>
  <c r="E14" i="4" s="1"/>
  <c r="D13" i="4"/>
  <c r="E13" i="4"/>
  <c r="D12" i="4"/>
  <c r="E12" i="4" s="1"/>
  <c r="D11" i="4"/>
  <c r="E11" i="4"/>
  <c r="D10" i="4"/>
  <c r="E10" i="4" s="1"/>
  <c r="D9" i="4"/>
  <c r="E9" i="4"/>
  <c r="D8" i="4"/>
  <c r="E8" i="4" s="1"/>
  <c r="D7" i="4"/>
  <c r="E7" i="4"/>
  <c r="D6" i="4"/>
  <c r="E6" i="4" s="1"/>
  <c r="D5" i="4"/>
  <c r="E5" i="4"/>
  <c r="D19" i="3"/>
  <c r="D18" i="3"/>
  <c r="E18" i="3" s="1"/>
  <c r="D17" i="3"/>
  <c r="E17" i="3" s="1"/>
  <c r="E16" i="3"/>
  <c r="D16" i="3"/>
  <c r="D15" i="3"/>
  <c r="E15" i="3"/>
  <c r="E14" i="3"/>
  <c r="D14" i="3"/>
  <c r="E12" i="3"/>
  <c r="D12" i="3"/>
  <c r="D11" i="3"/>
  <c r="E11" i="3"/>
  <c r="D10" i="3"/>
  <c r="E10" i="3" s="1"/>
  <c r="D9" i="3"/>
  <c r="E9" i="3" s="1"/>
  <c r="E8" i="3"/>
  <c r="D8" i="3"/>
  <c r="D7" i="3"/>
  <c r="E7" i="3"/>
  <c r="D6" i="3"/>
  <c r="E6" i="3" s="1"/>
  <c r="D5" i="3"/>
  <c r="E5" i="3" s="1"/>
  <c r="D25" i="2"/>
  <c r="D24" i="2"/>
  <c r="E24" i="2"/>
  <c r="D23" i="2"/>
  <c r="E23" i="2"/>
  <c r="D22" i="2"/>
  <c r="E22" i="2" s="1"/>
  <c r="E21" i="2" s="1"/>
  <c r="D20" i="2"/>
  <c r="E20" i="2"/>
  <c r="D19" i="2"/>
  <c r="E19" i="2"/>
  <c r="D18" i="2"/>
  <c r="E18" i="2"/>
  <c r="E17" i="2" s="1"/>
  <c r="F17" i="2" s="1"/>
  <c r="D16" i="2"/>
  <c r="E16" i="2"/>
  <c r="D15" i="2"/>
  <c r="E15" i="2"/>
  <c r="D14" i="2"/>
  <c r="E14" i="2"/>
  <c r="E13" i="2" s="1"/>
  <c r="F13" i="2" s="1"/>
  <c r="D12" i="2"/>
  <c r="E12" i="2"/>
  <c r="D11" i="2"/>
  <c r="E11" i="2"/>
  <c r="E10" i="2"/>
  <c r="F10" i="2"/>
  <c r="D9" i="2"/>
  <c r="E9" i="2"/>
  <c r="D8" i="2"/>
  <c r="E8" i="2"/>
  <c r="D7" i="2"/>
  <c r="E7" i="2"/>
  <c r="D6" i="2"/>
  <c r="E6" i="2"/>
  <c r="D5" i="2"/>
  <c r="E5" i="2"/>
  <c r="E4" i="2" s="1"/>
  <c r="F4" i="2" s="1"/>
  <c r="D43" i="1"/>
  <c r="D42" i="1"/>
  <c r="E42" i="1" s="1"/>
  <c r="D41" i="1"/>
  <c r="E41" i="1"/>
  <c r="D40" i="1"/>
  <c r="E40" i="1" s="1"/>
  <c r="D39" i="1"/>
  <c r="E39" i="1" s="1"/>
  <c r="D38" i="1"/>
  <c r="E38" i="1" s="1"/>
  <c r="E36" i="1" s="1"/>
  <c r="F36" i="1" s="1"/>
  <c r="D37" i="1"/>
  <c r="E37" i="1"/>
  <c r="E35" i="1"/>
  <c r="D35" i="1"/>
  <c r="D34" i="1"/>
  <c r="E34" i="1" s="1"/>
  <c r="D33" i="1"/>
  <c r="E33" i="1" s="1"/>
  <c r="D31" i="1"/>
  <c r="E31" i="1" s="1"/>
  <c r="D30" i="1"/>
  <c r="E30" i="1" s="1"/>
  <c r="D29" i="1"/>
  <c r="E29" i="1" s="1"/>
  <c r="D28" i="1"/>
  <c r="E28" i="1"/>
  <c r="D27" i="1"/>
  <c r="E27" i="1" s="1"/>
  <c r="D26" i="1"/>
  <c r="E26" i="1" s="1"/>
  <c r="D25" i="1"/>
  <c r="E25" i="1" s="1"/>
  <c r="D24" i="1"/>
  <c r="E24" i="1"/>
  <c r="D23" i="1"/>
  <c r="E23" i="1" s="1"/>
  <c r="D21" i="1"/>
  <c r="E21" i="1" s="1"/>
  <c r="D20" i="1"/>
  <c r="E20" i="1" s="1"/>
  <c r="D19" i="1"/>
  <c r="E19" i="1"/>
  <c r="D18" i="1"/>
  <c r="E18" i="1" s="1"/>
  <c r="D17" i="1"/>
  <c r="E17" i="1" s="1"/>
  <c r="D16" i="1"/>
  <c r="E16" i="1" s="1"/>
  <c r="D15" i="1"/>
  <c r="E15" i="1"/>
  <c r="E13" i="1"/>
  <c r="E6" i="1"/>
  <c r="D13" i="1"/>
  <c r="D12" i="1"/>
  <c r="E12" i="1" s="1"/>
  <c r="D11" i="1"/>
  <c r="E11" i="1" s="1"/>
  <c r="D10" i="1"/>
  <c r="E10" i="1"/>
  <c r="D9" i="1"/>
  <c r="E9" i="1" s="1"/>
  <c r="D8" i="1"/>
  <c r="D6" i="1"/>
  <c r="D5" i="1"/>
  <c r="E5" i="1" s="1"/>
  <c r="E4" i="1" s="1"/>
  <c r="E8" i="1"/>
  <c r="E22" i="1" l="1"/>
  <c r="F22" i="1" s="1"/>
  <c r="F21" i="6"/>
  <c r="F32" i="5"/>
  <c r="E32" i="1"/>
  <c r="F32" i="1" s="1"/>
  <c r="E4" i="4"/>
  <c r="F4" i="4" s="1"/>
  <c r="F28" i="4"/>
  <c r="E33" i="4"/>
  <c r="E34" i="4" s="1"/>
  <c r="E26" i="5"/>
  <c r="F26" i="5" s="1"/>
  <c r="E4" i="3"/>
  <c r="E7" i="1"/>
  <c r="F7" i="1" s="1"/>
  <c r="F4" i="1"/>
  <c r="F21" i="2"/>
  <c r="E25" i="2"/>
  <c r="E26" i="2" s="1"/>
  <c r="E13" i="3"/>
  <c r="F13" i="3" s="1"/>
  <c r="E9" i="5"/>
  <c r="F9" i="5" s="1"/>
  <c r="E4" i="6"/>
  <c r="F4" i="6" s="1"/>
  <c r="E15" i="4"/>
  <c r="F15" i="4" s="1"/>
  <c r="E14" i="1"/>
  <c r="F14" i="1" s="1"/>
  <c r="E43" i="1" l="1"/>
  <c r="E44" i="1" s="1"/>
  <c r="E35" i="5"/>
  <c r="E36" i="5" s="1"/>
  <c r="E19" i="3"/>
  <c r="E20" i="3" s="1"/>
  <c r="F4" i="3"/>
  <c r="E27" i="6"/>
  <c r="E28" i="6" s="1"/>
</calcChain>
</file>

<file path=xl/sharedStrings.xml><?xml version="1.0" encoding="utf-8"?>
<sst xmlns="http://schemas.openxmlformats.org/spreadsheetml/2006/main" count="549" uniqueCount="386">
  <si>
    <t>Nr.</t>
  </si>
  <si>
    <t>Questions de notation</t>
  </si>
  <si>
    <r>
      <rPr>
        <b/>
        <sz val="12"/>
        <color indexed="8"/>
        <rFont val="Cambria"/>
        <family val="1"/>
      </rPr>
      <t>Réponse</t>
    </r>
    <r>
      <rPr>
        <b/>
        <sz val="12"/>
        <color indexed="23"/>
        <rFont val="Cambria"/>
        <family val="1"/>
      </rPr>
      <t xml:space="preserve">         (oui=1/ pas complètement= 0,5/ non=0)</t>
    </r>
  </si>
  <si>
    <t>Poids de l'appareil</t>
  </si>
  <si>
    <t>Score</t>
  </si>
  <si>
    <r>
      <t>Sous-score</t>
    </r>
    <r>
      <rPr>
        <sz val="11"/>
        <color indexed="8"/>
        <rFont val="Calibri"/>
        <family val="2"/>
        <scheme val="minor"/>
      </rPr>
      <t xml:space="preserve">       </t>
    </r>
  </si>
  <si>
    <r>
      <rPr>
        <b/>
        <sz val="12"/>
        <color indexed="8"/>
        <rFont val="Cambria"/>
        <family val="1"/>
      </rPr>
      <t xml:space="preserve">Page                     </t>
    </r>
    <r>
      <rPr>
        <b/>
        <sz val="12"/>
        <color indexed="23"/>
        <rFont val="Cambria"/>
        <family val="1"/>
      </rPr>
      <t>(dans le rapport où se trouve la réponse)</t>
    </r>
  </si>
  <si>
    <r>
      <rPr>
        <b/>
        <sz val="12"/>
        <color indexed="8"/>
        <rFont val="Cambria"/>
        <family val="1"/>
      </rPr>
      <t xml:space="preserve">Notes ou explications </t>
    </r>
    <r>
      <rPr>
        <b/>
        <sz val="12"/>
        <color indexed="23"/>
        <rFont val="Cambria"/>
        <family val="1"/>
      </rPr>
      <t>(facultatif)</t>
    </r>
  </si>
  <si>
    <t>Quelle est la pertinence de cette question par rapport à la fiscalité équitable ?</t>
  </si>
  <si>
    <t>Conseils pour répondre à cette question</t>
  </si>
  <si>
    <t>I</t>
  </si>
  <si>
    <t>Progressivité transversale</t>
  </si>
  <si>
    <t>Les recettes provenant des impôts directs (par exemple, impôt sur le revenu des personnes physiques, impôt sur le revenu des sociétés, impôt sur la fortune, impôt forfaitaire présumé) sont-elles supérieures aux recettes provenant des impôts indirects (par exemple, TVA, taxe professionnelle) ?</t>
  </si>
  <si>
    <t>La part des recettes provenant des impôts directs dans les recettes totales a-t-elle augmenté au cours des cinq dernières années ?</t>
  </si>
  <si>
    <t>II</t>
  </si>
  <si>
    <t>Impôt sur le revenu des particuliers (IRP)</t>
  </si>
  <si>
    <t>Existe-t-il un seuil pour le paiement de l'impôt sur le revenu des personnes physiques conforme à un niveau de vie de base ?</t>
  </si>
  <si>
    <t>Y a-t-il des taux plus élevés pour les tranches de revenu supérieures ?</t>
  </si>
  <si>
    <t>Le taux d'imposition effectif du quintile de revenu le plus élevé est-il supérieur au taux d'imposition effectif du quintile de revenu moyen ?</t>
  </si>
  <si>
    <t>Il faut examiner les tables de l'impôt sur le revenu des particuliers (IRP)/Pay as you earn (PAYE) et porter une attention particulière aux taux d'imposition et aux seuils de revenu applicables Les tables de l'IRP doivent être comparées à la division quintile du revenu moyen.</t>
  </si>
  <si>
    <r>
      <rPr>
        <sz val="11"/>
        <color indexed="8"/>
        <rFont val="Cambria"/>
        <family val="1"/>
      </rPr>
      <t xml:space="preserve">Les tables d'impôt ont-elles été mises à jour au cours des </t>
    </r>
    <r>
      <rPr>
        <sz val="11"/>
        <color indexed="8"/>
        <rFont val="Cambria"/>
        <family val="1"/>
      </rPr>
      <t>cinq</t>
    </r>
    <r>
      <rPr>
        <sz val="11"/>
        <color indexed="8"/>
        <rFont val="Cambria"/>
        <family val="1"/>
      </rPr>
      <t xml:space="preserve"> dernières </t>
    </r>
    <r>
      <rPr>
        <sz val="11"/>
        <color indexed="8"/>
        <rFont val="Cambria"/>
        <family val="1"/>
      </rPr>
      <t>années pour tenir compte de l'inflation et de la hausse du coût de la vie ?</t>
    </r>
  </si>
  <si>
    <t>Tous les types de professions/activités/secteurs sont-ils soumis aux mêmes taux d'imposition/exonérations fiscales ?</t>
  </si>
  <si>
    <r>
      <t>Le système d'IRP est-il exempt de toute discrimination sexiste négative explicite (par exemple, aucune déduction ou exonération fiscale spécifique ne s'applique uniquement aux hommes) ?</t>
    </r>
    <r>
      <rPr>
        <sz val="11"/>
        <color indexed="8"/>
        <rFont val="Calibri"/>
        <family val="2"/>
        <scheme val="minor"/>
      </rPr>
      <t xml:space="preserve"> </t>
    </r>
  </si>
  <si>
    <t>Il faut examiner la Loi de l'impôt sur le revenu des particuliers et analyser les cas possibles de discrimination sexiste négative explicite.</t>
  </si>
  <si>
    <t>III</t>
  </si>
  <si>
    <t>Impôt sur le revenu des sociétés (IRS)</t>
  </si>
  <si>
    <r>
      <t>Le taux de l'IRS est-il d'au moins 25 % ?</t>
    </r>
    <r>
      <rPr>
        <sz val="11"/>
        <color indexed="8"/>
        <rFont val="Calibri"/>
        <family val="2"/>
        <scheme val="minor"/>
      </rPr>
      <t xml:space="preserve"> </t>
    </r>
  </si>
  <si>
    <t>Le taux de l'impôt sur le revenu des sociétés est disponible auprès de la législation/loi sur l'impôt sur les sociétés ou auprès de l'administration fiscale/du ministère des finances Documents ou site(s) web</t>
  </si>
  <si>
    <t>Le taux actuel de l'IRS est-il égal ou supérieur à la moyenne des cinq années précédentes ?</t>
  </si>
  <si>
    <t>Les données sur l'impôt sur le revenu des sociétés peuvent être obtenues, entre autres, à partir des états budgétaires nationaux, des rapports sur les recettes du ministère des Finances et de l'administration fiscale.</t>
  </si>
  <si>
    <t>Existe-t-il des taux d'imposition des sociétés différenciés en fonction du niveau des bénéfices ?</t>
  </si>
  <si>
    <t>Existe-t-il des taux d'imposition moins élevés pour les micro, petites et moyennes entreprises (MPME) ?</t>
  </si>
  <si>
    <t>Des pénalités sont-elles imposées en cas de défaut de produire une déclaration de revenus ou de payer l'impôt à la date d'échéance ?</t>
  </si>
  <si>
    <t>À confirmer à partir de la plus récente loi de l'impôt sur le revenu ainsi qu'auprès du ministère des Finances et de l'administration fiscale</t>
  </si>
  <si>
    <t>Des règlements sur les prix de transfert sont-ils en place ?</t>
  </si>
  <si>
    <t>Confirmer à partir de la plus récente loi de l'impôt sur le revenu ainsi qu'auprès du ministère des Finances et de l'administration fiscale</t>
  </si>
  <si>
    <t>Existe-t-il des incitations fiscales pour les PME-PMI et les start-ups, avec des régimes spécifiques pour les femmes et les groupes vulnérables ?</t>
  </si>
  <si>
    <t>IV</t>
  </si>
  <si>
    <t>Impôt sur la fortune</t>
  </si>
  <si>
    <t>1a</t>
  </si>
  <si>
    <t>La propriété est-elle taxée ?</t>
  </si>
  <si>
    <t>1b</t>
  </si>
  <si>
    <t>La propriété de terres est-elle taxée ?</t>
  </si>
  <si>
    <t>1c</t>
  </si>
  <si>
    <t>Les revenus tirés de la propriété foncière sont-ils imposés ?</t>
  </si>
  <si>
    <t>1d</t>
  </si>
  <si>
    <t>Les actifs financiers sont-ils imposés ?</t>
  </si>
  <si>
    <t>1e</t>
  </si>
  <si>
    <t>Les revenus provenant d'actifs financiers sont-ils imposés ?</t>
  </si>
  <si>
    <t>Les biens reçus en héritage et les dons sont-ils imposables ?</t>
  </si>
  <si>
    <t>Dispositions éventuelles de la loi relative à l'impôt sur le revenu ou d'une législation spécifique sur l'impôt sur les successions et les donations.</t>
  </si>
  <si>
    <r>
      <t>L'impôt sur la fortune est-il conçu pour assurer la progressivité ?</t>
    </r>
    <r>
      <rPr>
        <sz val="11"/>
        <color indexed="8"/>
        <rFont val="Calibri"/>
        <family val="2"/>
        <scheme val="minor"/>
      </rPr>
      <t xml:space="preserve"> </t>
    </r>
    <r>
      <rPr>
        <sz val="11"/>
        <color indexed="8"/>
        <rFont val="Calibri"/>
        <family val="2"/>
        <scheme val="minor"/>
      </rPr>
      <t>(p. ex. présence de seuils, d'exemptions et de taux et tranches distincts).</t>
    </r>
  </si>
  <si>
    <t>Il faut porter une attention particulière aux mentions de parenthèses, seuils, exonérations, etc. dans les dispositions relatives à l'impôt sur la fortune de la dernière loi relative à l'impôt sur le revenu</t>
  </si>
  <si>
    <t>L'impôt sur les gains en capital s'applique-t-il à tous les secteurs économiques, à toutes les formes de sociétés et à tous les particuliers ?</t>
  </si>
  <si>
    <r>
      <rPr>
        <sz val="11"/>
        <color indexed="8"/>
        <rFont val="Cambria"/>
        <family val="1"/>
      </rPr>
      <t xml:space="preserve">La part de l'impôt sur la fortune dans le total des recettes fiscales est-elle supérieure à la </t>
    </r>
    <r>
      <rPr>
        <sz val="11"/>
        <color indexed="8"/>
        <rFont val="Cambria"/>
        <family val="1"/>
      </rPr>
      <t>moyenne des cinq années précédentes</t>
    </r>
    <r>
      <rPr>
        <sz val="11"/>
        <color indexed="8"/>
        <rFont val="Cambria"/>
        <family val="1"/>
      </rPr>
      <t>?</t>
    </r>
  </si>
  <si>
    <t>V</t>
  </si>
  <si>
    <t>TVA / taxe sur le chiffre d'affaires</t>
  </si>
  <si>
    <t>Existe-t-il un taux inférieur ou nul relatif aux denrées essentielles, produits ménagers et produits pour femmes essentiels ?</t>
  </si>
  <si>
    <t>La part de la taxe de vente/TVA dans les recettes fiscales totales est-elle inférieure à la moyenne des cinq années précédentes ?</t>
  </si>
  <si>
    <t>Les produits de luxe sont-ils soumis à un taux plus élevé en termes de taxe de vente/TVA ?</t>
  </si>
  <si>
    <t>VI</t>
  </si>
  <si>
    <t>Taxe forfaitaire/taxe sur le chiffre d'affaires (taxes sur l'économie informelle)</t>
  </si>
  <si>
    <t>Existe-t-il un système de présomption fiscale pour le secteur informel ?</t>
  </si>
  <si>
    <t>À confirmer avec le ministère des Finances/Administration fiscale et les entreprises informelles</t>
  </si>
  <si>
    <t>Le régime fiscal présumé est-il fondé sur une étude de faisabilité ?</t>
  </si>
  <si>
    <t>Existe-t-il des règles claires pour le calcul de l'assiette fiscale ?</t>
  </si>
  <si>
    <t>Le calcul de l'assiette fiscale devrait être transparent et clairement défini pour garantir la prévisibilité.</t>
  </si>
  <si>
    <t>Existe-t-il des seuils (p. ex. pour les petites entreprises et les start-ups) ?</t>
  </si>
  <si>
    <t>Les seuils stimulent particulièrement les petites entreprises et les jeunes pousses.</t>
  </si>
  <si>
    <t>Les taux d'imposition présumés sont-ils identiques ou inférieurs pour les secteurs où les femmes sont majoritaires ou inférieurs à ceux où les hommes sont majoritaires ?</t>
  </si>
  <si>
    <t>Afin de parvenir à des conditions de vie égales pour tous, les politiques fiscales forfaitaires devraient tenir compte du comportement (particulier) des groupes vulnérables.</t>
  </si>
  <si>
    <t>Existe-t-il une procédure d'opposition légale pour contester une présomption fiscale ?</t>
  </si>
  <si>
    <t>Existe-t-il une procédure d'opposition (juridique) accessible à tous les contribuables ?</t>
  </si>
  <si>
    <t>Sous-total - total</t>
  </si>
  <si>
    <r>
      <t>Total</t>
    </r>
    <r>
      <rPr>
        <sz val="11"/>
        <color indexed="8"/>
        <rFont val="Calibri"/>
        <family val="2"/>
        <scheme val="minor"/>
      </rPr>
      <t xml:space="preserve"> </t>
    </r>
  </si>
  <si>
    <t>Suffisance</t>
  </si>
  <si>
    <r>
      <rPr>
        <sz val="11"/>
        <color indexed="8"/>
        <rFont val="Cambria"/>
        <family val="1"/>
      </rPr>
      <t xml:space="preserve">Le ratio recettes fiscales/PIB est-il supérieur à la moyenne des </t>
    </r>
    <r>
      <rPr>
        <sz val="11"/>
        <color indexed="8"/>
        <rFont val="Cambria"/>
        <family val="1"/>
      </rPr>
      <t>5</t>
    </r>
    <r>
      <rPr>
        <sz val="11"/>
        <color indexed="8"/>
        <rFont val="Cambria"/>
        <family val="1"/>
      </rPr>
      <t xml:space="preserve">dernières </t>
    </r>
    <r>
      <rPr>
        <sz val="11"/>
        <color indexed="8"/>
        <rFont val="Cambria"/>
        <family val="1"/>
      </rPr>
      <t>années</t>
    </r>
    <r>
      <rPr>
        <sz val="11"/>
        <color indexed="8"/>
        <rFont val="Cambria"/>
        <family val="1"/>
      </rPr>
      <t>?</t>
    </r>
  </si>
  <si>
    <t>Documents budgétaires nationaux et législation connexe.</t>
  </si>
  <si>
    <t>Dans l'affirmative, une augmentation du ratio impôts/PIB a-t-elle entraîné une augmentation des crédits budgétaires alloués aux services publics, aux infrastructures ou à la sécurité sociale ?</t>
  </si>
  <si>
    <r>
      <rPr>
        <sz val="11"/>
        <color indexed="8"/>
        <rFont val="Cambria"/>
        <family val="1"/>
      </rPr>
      <t xml:space="preserve">Existe-t-il des informations disponibles sur le déficit de financement actuel des </t>
    </r>
    <r>
      <rPr>
        <sz val="11"/>
        <color indexed="8"/>
        <rFont val="Cambria"/>
        <family val="1"/>
      </rPr>
      <t>engagements (lois et politiques) du gouvernement</t>
    </r>
    <r>
      <rPr>
        <sz val="11"/>
        <color indexed="8"/>
        <rFont val="Cambria"/>
        <family val="1"/>
      </rPr>
      <t>en matière d'égalité des sexes ?</t>
    </r>
  </si>
  <si>
    <t>Le pays est-il exempt de niveaux d'endettement ou de dépendance chroniques à l'égard de l'aide internationale ?</t>
  </si>
  <si>
    <t>Si un pays ne dépend pas de l'aide internationale et a peu de dettes et d'intérêts à rembourser chaque année, le gouvernement dispose d'une plus grande marge de manœuvre pour augmenter ses dépenses en services publics.</t>
  </si>
  <si>
    <t>Les services publics essentiels ne sont-ils pas affectés par les mesures d'austérité ou par les récentes réductions des dépenses ?</t>
  </si>
  <si>
    <t>Les mesures d'austérité et les réductions des dépenses sont largement utilisées par les pays développés et en développement face à la crise financière et économique, générant un effet négatif important pour les plus pauvres au sein de la société.</t>
  </si>
  <si>
    <t>Législation récente sur les dépenses publiques, rapports des médias sur la réduction des dépenses d'éducation ou de santé.</t>
  </si>
  <si>
    <t>Flux financiers illicites</t>
  </si>
  <si>
    <t>Le pays a-t-il objectivement amélioré la lutte contre l'appropriation illégale de fonds publics provenant de la corruption, des pots-de-vin et d'autres formes de criminalité organisée ?</t>
  </si>
  <si>
    <t>Les rapports des médias, de la société civile et des secteurs gouvernementaux se sont concentrés sur la lutte contre la corruption et ont récemment promulgué une législation visant à prévenir l'IFF.</t>
  </si>
  <si>
    <t>Le gouvernement a-t-il pris des mesures concrètes au cours des cinq dernières années pour lutter contre les IFF ?</t>
  </si>
  <si>
    <t>Recettes fiscales</t>
  </si>
  <si>
    <t>Le ratio impôts/PIB est-il en ligne avec le ratio moyen des pays du même niveau de revenu (LIC 13%, LMIC 18%, UMIC 21%) ?</t>
  </si>
  <si>
    <t>Pour une évaluation objective des activités économiques d'un pays, le ratio doit non seulement être comparé pendant un certain temps, mais aussi être placé dans un contexte international.</t>
  </si>
  <si>
    <t>2a</t>
  </si>
  <si>
    <t>Le gouvernement fixe-t-il un objectif à long terme pour le ratio des impôts au PIB ?</t>
  </si>
  <si>
    <t>Un objectif à long terme facilite l'enregistrement du suivi et illustre la capacité du gouvernement à estimer les développements futurs.</t>
  </si>
  <si>
    <t>2b</t>
  </si>
  <si>
    <t>Si oui, sont-ils en voie d'atteindre cet objectif ?</t>
  </si>
  <si>
    <t>L'enregistrement des antécédents clarifie la capacité du gouvernement à travailler à l'atteinte d'objectifs à long terme.</t>
  </si>
  <si>
    <t>Recettes non fiscales</t>
  </si>
  <si>
    <r>
      <t>Le pays perçoit-il des redevances auprès des industries extractives en fonction du volume (par exemple, et non des bénéfices) ?</t>
    </r>
    <r>
      <rPr>
        <sz val="11"/>
        <color indexed="8"/>
        <rFont val="Calibri"/>
        <family val="2"/>
        <scheme val="minor"/>
      </rPr>
      <t xml:space="preserve"> </t>
    </r>
  </si>
  <si>
    <t>Existe-t-il des taxes exceptionnelles, des taux de redevance variables ou des impôts variables sur les bénéfices pour les industries extractives ?</t>
  </si>
  <si>
    <t>Si les prix des matières extractives augmentent, le gouvernement (et la société) devraient pouvoir en profiter.</t>
  </si>
  <si>
    <t>Existe-t-il des règles de clôtures circulaires pour les entreprises extractives ?</t>
  </si>
  <si>
    <t>Les règles sur les clôtures circulaires empêchent les grandes sociétés (minières) d'échapper à l'évitement fiscal incontrôlé en reportant sans fin leurs bénéfices.</t>
  </si>
  <si>
    <t>Contribuables</t>
  </si>
  <si>
    <r>
      <rPr>
        <sz val="11"/>
        <color indexed="8"/>
        <rFont val="Cambria"/>
        <family val="1"/>
      </rPr>
      <t xml:space="preserve">Le ratio des contribuables assujettis à l'impôt sur le revenu des particuliers (IRP) par rapport à la population totale est-il plus élevé que la moyenne des </t>
    </r>
    <r>
      <rPr>
        <sz val="11"/>
        <color indexed="8"/>
        <rFont val="Cambria"/>
        <family val="1"/>
      </rPr>
      <t>cinq années</t>
    </r>
    <r>
      <rPr>
        <sz val="11"/>
        <color indexed="8"/>
        <rFont val="Cambria"/>
        <family val="1"/>
      </rPr>
      <t xml:space="preserve"> précédentes ?</t>
    </r>
  </si>
  <si>
    <t>Un taux d'emploi plus élevé peut être le signe d'une croissance économique et/ou d'un plus grand nombre de possibilités d'emploi (égales).</t>
  </si>
  <si>
    <t>Des statistiques sur l'impôt sur le revenu des particuliers peuvent être obtenues auprès du ministère des Finances/Administration fiscale</t>
  </si>
  <si>
    <t>Le pourcentage d'entreprises enregistrées ayant soumis des déclarations de revenus a-t-il augmenté au cours des cinq dernières années ?</t>
  </si>
  <si>
    <t>Un ratio plus élevé montre que de plus en plus d'entreprises s'habituent à la structure fiscale et savent comment l'utiliser à leur propre avantage.</t>
  </si>
  <si>
    <t>Des statistiques sur l'impôt sur le revenu des sociétés peuvent être obtenues auprès du ministère des Finances/Administration fiscale</t>
  </si>
  <si>
    <t>Existe-t-il des politiques gouvernementales spécifiques (fiscales et autres) pour attirer les entreprises informelles vers la formalisation (par exemple, taux réduits temporaires, seuils, politiques pour les start-ups) ?</t>
  </si>
  <si>
    <t>La formalisation offre des avantages aux entreprises informelles ainsi qu'au gouvernement (en contribuant à la DRM).</t>
  </si>
  <si>
    <t>Législation spécifique sur les MPME, l'économie informelle et l'enregistrement des entreprises.</t>
  </si>
  <si>
    <t>Gouvernance</t>
  </si>
  <si>
    <r>
      <rPr>
        <sz val="11"/>
        <color indexed="8"/>
        <rFont val="Cambria"/>
        <family val="1"/>
      </rPr>
      <t xml:space="preserve">Existe-t-il des règles claires et transparentes pour l'octroi d' </t>
    </r>
    <r>
      <rPr>
        <sz val="11"/>
        <color indexed="8"/>
        <rFont val="Cambria"/>
        <family val="1"/>
      </rPr>
      <t>incitations fiscales aux entreprises</t>
    </r>
    <r>
      <rPr>
        <sz val="11"/>
        <color indexed="8"/>
        <rFont val="Cambria"/>
        <family val="1"/>
      </rPr>
      <t>?</t>
    </r>
  </si>
  <si>
    <t>Le régime d'imposition des sociétés doit être prévisible pour tous les types d'entreprises.</t>
  </si>
  <si>
    <r>
      <rPr>
        <b/>
        <sz val="11"/>
        <color indexed="8"/>
        <rFont val="Cambria"/>
        <family val="1"/>
      </rPr>
      <t xml:space="preserve">N' </t>
    </r>
    <r>
      <rPr>
        <sz val="11"/>
        <color indexed="8"/>
        <rFont val="Cambria"/>
        <family val="1"/>
      </rPr>
      <t xml:space="preserve">y a-t-il </t>
    </r>
    <r>
      <rPr>
        <b/>
        <sz val="11"/>
        <color indexed="8"/>
        <rFont val="Cambria"/>
        <family val="1"/>
      </rPr>
      <t xml:space="preserve">AUCUNE </t>
    </r>
    <r>
      <rPr>
        <sz val="11"/>
        <color indexed="8"/>
        <rFont val="Cambria"/>
        <family val="1"/>
      </rPr>
      <t>incitation discrétionnaire accordée ?</t>
    </r>
    <r>
      <rPr>
        <sz val="11"/>
        <color indexed="8"/>
        <rFont val="Cambria"/>
        <family val="1"/>
      </rPr>
      <t xml:space="preserve"> </t>
    </r>
    <r>
      <rPr>
        <sz val="11"/>
        <color indexed="8"/>
        <rFont val="Cambria"/>
        <family val="1"/>
      </rPr>
      <t>(par exemple, des incitations sur mesure conçues pour des entreprises spécifiques qui ne sont pas disponibles pour d'autres contribuables)</t>
    </r>
  </si>
  <si>
    <t>Le pays est-il membre d'une communauté ou d'une union de pays qui fixe des règles (par exemple, un code de conduite sur la concurrence fiscale dommageable) au sein de cette communauté ou union en matière d'incitations fiscales ?</t>
  </si>
  <si>
    <t>Être membre d'une telle union pousse les pays à adhérer à l'ensemble des règles qui l'accompagnent.</t>
  </si>
  <si>
    <t>Ces informations peuvent être obtenues auprès du Ministère des affaires étrangères ou par le biais d'un bref examen en ligne des organisations supranationales possibles (Union africaine, CEDEAO, Mercosur, Union européenne, ASEAN)</t>
  </si>
  <si>
    <r>
      <t>Les incitations fiscales sont-elles soumises au contrôle parlementaire ?</t>
    </r>
    <r>
      <rPr>
        <sz val="11"/>
        <color indexed="8"/>
        <rFont val="Calibri"/>
        <family val="2"/>
        <scheme val="minor"/>
      </rPr>
      <t xml:space="preserve"> </t>
    </r>
  </si>
  <si>
    <t>L'une des règles anti-abus spécifiques suivantes est-elle en place : règles de limitation des intérêts ou de capitalisation restreinte, taux d'imposition minimum, taxes de sortie, règles générales anti-abus fiscales ?</t>
  </si>
  <si>
    <t>Les règles anti-abus limitent les pratiques d'évitement fiscal qui peuvent avoir un impact important sur le recouvrement des recettes.</t>
  </si>
  <si>
    <t>Règles de limitation des intérêts ou de capitalisation restreinte, taux d'imposition minimum, taxes de sortie, règles générales anti-abus d'impôt</t>
  </si>
  <si>
    <t>Le taux légal de l'impôt sur le revenu des sociétés est-il égal ou supérieur au taux moyen des pays voisins ?</t>
  </si>
  <si>
    <t>Une tendance générale à la réduction des taux d'imposition des sociétés représente une course vers le bas qui a un impact négatif sur les recettes publiques et la progressivité, car la réduction des taux de l'IRS entraînera généralement un transfert du fardeau fiscal aux ménages pauvres et à revenu moyen.</t>
  </si>
  <si>
    <t>Ces informations peuvent être obtenues par des recherches sur des sources fiables concernant les données fiscales des pays voisins (sites Web gouvernementaux ou entreprises privées).</t>
  </si>
  <si>
    <t>Les conditions de travail sont-elles maintenues dans des zones spéciales conçues pour attirer les entreprises avec des incitations fiscales aux entreprises ?</t>
  </si>
  <si>
    <t>Les gouvernements ne doivent pas profiter d'une flexibilisation des conditions de travail et des droits des travailleurs pour attirer les entreprises multinationales dans des zones économiques spéciales.</t>
  </si>
  <si>
    <t>Existe-t-il des mesures visant à prévenir l'abus et l'évitement fiscal dans les conventions de double imposition signées par le pays ?</t>
  </si>
  <si>
    <t>Transparence</t>
  </si>
  <si>
    <r>
      <rPr>
        <sz val="11"/>
        <color indexed="8"/>
        <rFont val="Cambria"/>
        <family val="1"/>
      </rPr>
      <t xml:space="preserve">Le montant total des recettes perdues en raison des </t>
    </r>
    <r>
      <rPr>
        <sz val="11"/>
        <color indexed="8"/>
        <rFont val="Cambria"/>
        <family val="1"/>
      </rPr>
      <t>incitations</t>
    </r>
    <r>
      <rPr>
        <sz val="11"/>
        <color indexed="8"/>
        <rFont val="Cambria"/>
        <family val="1"/>
      </rPr>
      <t xml:space="preserve"> fiscales accordées aux entreprises est-il </t>
    </r>
    <r>
      <rPr>
        <sz val="11"/>
        <color indexed="8"/>
        <rFont val="Cambria"/>
        <family val="1"/>
      </rPr>
      <t>publié ?</t>
    </r>
  </si>
  <si>
    <t>Les coûts et avantages des exonérations fiscales devraient être mis à la disposition du public et faire l'objet d'un débat public.</t>
  </si>
  <si>
    <t>Cette information peut être obtenue auprès du ministère des Finances ou de l'administration fiscale</t>
  </si>
  <si>
    <t>Le gouvernement surveille-t-il chaque année les incitatifs fiscaux pour les entreprises et leurs répercussions ?</t>
  </si>
  <si>
    <r>
      <t>Dans l'affirmative, le gouvernement publie-t-il chaque année des données ventilées sur les dépenses fiscales ?</t>
    </r>
    <r>
      <rPr>
        <sz val="11"/>
        <color indexed="8"/>
        <rFont val="Calibri"/>
        <family val="2"/>
        <scheme val="minor"/>
      </rPr>
      <t xml:space="preserve"> </t>
    </r>
    <r>
      <rPr>
        <sz val="11"/>
        <color indexed="8"/>
        <rFont val="Calibri"/>
        <family val="2"/>
        <scheme val="minor"/>
      </rPr>
      <t>Les données peuvent être fondées sur des impôts spécifiques ou sur des incitations fiscales individuelles</t>
    </r>
  </si>
  <si>
    <t>Les entreprises qui bénéficient d'exonérations fiscales sont-elles divulguées ?</t>
  </si>
  <si>
    <t>La divulgation des noms de sociétés les rend sujettes à l'attention du public et les oblige à faire un usage judicieux de l'exemption.</t>
  </si>
  <si>
    <t>Les analyses coûts-avantages (ou d'autres études économiques similaires) sont-elles rendues publiques ?</t>
  </si>
  <si>
    <t>La publication de cette information obligera le gouvernement à prendre des décisions éclairées sur les exemptions et les entreprises à faire un usage judicieux de ces exemptions.</t>
  </si>
  <si>
    <t>Organisation</t>
  </si>
  <si>
    <t>Existe-t-il une autorité fiscale centralisée ?</t>
  </si>
  <si>
    <t>Une administration fiscale centralisée signifie disposer d'un point de contact unique et d'un système homogène de calcul et de perception des impôts, ainsi que d'une politique cohérente en matière d'exonérations.</t>
  </si>
  <si>
    <t>L'organisme centralisé des recettes collabore-t-il avec les administrations locales en matière de recouvrement des recettes ?</t>
  </si>
  <si>
    <t>La coopération entre les unités centralisées et décentralisées garantit un système de recettes homogène et efficace avec des lignes de communication courtes.</t>
  </si>
  <si>
    <t>Existe-t-il un degré d'autonomie de l'administration fiscale par rapport à l'administration politique actuelle ?</t>
  </si>
  <si>
    <t>Il est important que l'administration fiscale reste autonome par rapport à l'administration politique, en évitant de l'utiliser pour poursuivre des adversaires politiques ou des médias indépendants.</t>
  </si>
  <si>
    <t>Existe-t-il une unité dédiée aux grandes entreprises contribuables ?</t>
  </si>
  <si>
    <t>Existe-t-il une unité dédiée aux particuliers fortunés ?</t>
  </si>
  <si>
    <t>Les particuliers fortunés (HNWI) ont accès à des mécanismes et structures spécifiques pour éviter l'impôt sur le revenu des personnes physiques, c'est pourquoi l'administration fiscale devrait créer une unité spécifique pour s'en occuper.</t>
  </si>
  <si>
    <t>Existe-t-il une unité dédiée aux prix de transfert ?</t>
  </si>
  <si>
    <t>Le gouvernement a besoin de spécialistes pour suivre les grands contribuables et les sociétés qui effectuent couramment des transactions intragroupe, pour s'assurer que les règlements sur les prix de transfert sont respectés de la bonne façon et pour prévenir les abus.</t>
  </si>
  <si>
    <t>Existe-t-il une unité dédiée à la fiscalité internationale ?</t>
  </si>
  <si>
    <t>Le gouvernement a besoin de spécialistes pour suivre le rythme des grands contribuables et des multinationales qui opèrent dans de multiples juridictions, car il y a des problèmes spécifiques qui s'y rapportent.</t>
  </si>
  <si>
    <t>L'administration fiscale dispose-t-elle d'une unité ou d'une stratégie d'éducation des contribuables et d'engagement des citoyens ?</t>
  </si>
  <si>
    <t>L'éducation et l'engagement des citoyens sont importants pour le moral fiscal des citoyens et contribuent ainsi indirectement à la mobilisation des ressources intérieures</t>
  </si>
  <si>
    <t>9a</t>
  </si>
  <si>
    <r>
      <t>L'administration fiscale utilise-t-elle ou produit-elle des données ventilées par sexe ?</t>
    </r>
    <r>
      <rPr>
        <sz val="11"/>
        <color indexed="8"/>
        <rFont val="Calibri"/>
        <family val="2"/>
        <scheme val="minor"/>
      </rPr>
      <t xml:space="preserve"> </t>
    </r>
  </si>
  <si>
    <t>9b</t>
  </si>
  <si>
    <r>
      <rPr>
        <sz val="11"/>
        <color indexed="8"/>
        <rFont val="Cambria"/>
        <family val="1"/>
      </rPr>
      <t xml:space="preserve">Est-ce qu'au moins 30 % du personnel fiscal de </t>
    </r>
    <r>
      <rPr>
        <i/>
        <sz val="11"/>
        <color indexed="8"/>
        <rFont val="Calibri"/>
        <family val="2"/>
      </rPr>
      <t>chaque</t>
    </r>
    <r>
      <rPr>
        <sz val="11"/>
        <color indexed="8"/>
        <rFont val="Calibri"/>
        <family val="2"/>
      </rPr>
      <t xml:space="preserve"> niveau (responsables de la politique fiscale, cadres supérieurs, percepteurs d'impôts) est féminin ?</t>
    </r>
    <r>
      <rPr>
        <sz val="11"/>
        <color indexed="8"/>
        <rFont val="Calibri"/>
        <family val="2"/>
      </rPr>
      <t xml:space="preserve"> </t>
    </r>
  </si>
  <si>
    <t>Une main-d'œuvre plus équilibrée entre les sexes est non seulement pertinente du point de vue de l'égalité des sexes (administration fiscale, ministère des finances en tant qu'employeur), mais elle est également susceptible d'améliorer l'efficacité des administrations fiscales.</t>
  </si>
  <si>
    <t>Ressources</t>
  </si>
  <si>
    <r>
      <t>Y a-t-il suffisamment de personnel qualifié au sein de l'administration fiscale ?</t>
    </r>
    <r>
      <rPr>
        <sz val="11"/>
        <color indexed="8"/>
        <rFont val="Calibri"/>
        <family val="2"/>
        <scheme val="minor"/>
      </rPr>
      <t xml:space="preserve"> </t>
    </r>
  </si>
  <si>
    <t>L'insuffisance de personnel rend plus difficile la perception efficace des impôts</t>
  </si>
  <si>
    <t>L'administration fiscale est-elle entièrement gérée par le gouvernement (aucune forme de privatisation ou de partenariat public-privé) ?</t>
  </si>
  <si>
    <t>La privatisation des fonctions de l'administration fiscale nationale entraîne un certain nombre de conséquences négatives, notamment une baisse du moral fiscal, des conflits d'intérêts, la capture politique et la délégation par le gouvernement d'un aspect fondamental de la puissance publique.</t>
  </si>
  <si>
    <t>3a</t>
  </si>
  <si>
    <r>
      <rPr>
        <sz val="11"/>
        <color indexed="8"/>
        <rFont val="Cambria"/>
        <family val="1"/>
      </rPr>
      <t xml:space="preserve">L'administration fiscale a-t-elle pris des mesures au cours de l'année écoulée pour </t>
    </r>
    <r>
      <rPr>
        <sz val="11"/>
        <color indexed="8"/>
        <rFont val="Cambria"/>
        <family val="1"/>
      </rPr>
      <t>numériser le régime fiscal ?</t>
    </r>
  </si>
  <si>
    <t>Une administration fiscale numérique peut être utilisée dans tout le pays, les données sont collectées immédiatement et peuvent être comparées facilement.</t>
  </si>
  <si>
    <t>3b</t>
  </si>
  <si>
    <t>Est-il possible de produire des déclarations fiscales à la fois par le biais de plates-formes numériques et de formes traditionnelles (analogiques) ?</t>
  </si>
  <si>
    <t>4a</t>
  </si>
  <si>
    <t>Existe-t-il des formations régulières et des programmes de renforcement des capacités pour les fonctionnaires du fisc ?</t>
  </si>
  <si>
    <t>Le travail des agents du fisc doit être uniforme et coordonné partout dans le pays.</t>
  </si>
  <si>
    <t>Ces informations peuvent être obtenues auprès du ministère des Finances ou de l'administration fiscale ou bien il faudra chercher des rapports faisant état de telles formations.</t>
  </si>
  <si>
    <t>4b</t>
  </si>
  <si>
    <t>Les fonctionnaires du fisc reçoivent-ils une formation sur l'égalité des sexes et l'inclusion ?</t>
  </si>
  <si>
    <t>Les fonctionnaires du fisc devraient s'engager en faveur de l'égalité des sexes et de l'inclusivité sur le lieu de travail</t>
  </si>
  <si>
    <t>5a</t>
  </si>
  <si>
    <t>Des numéros d'identification fiscaux (NIF) sont-ils en place pour les particuliers et les sociétés ?</t>
  </si>
  <si>
    <t>Les NIF sont des identificateurs fiables qui facilitent l'administration fiscale et permettent d'identifier les contribuables, surtout s'ils investissent également dans d'autres pays.</t>
  </si>
  <si>
    <t>5b</t>
  </si>
  <si>
    <t>Le NIF est-il requis pour obtenir une certification ou une licence pour les entreprises ?</t>
  </si>
  <si>
    <t>Les NIF demandent et exécutent les demandes de certification et de licences plus rapidement et avec plus de précision.</t>
  </si>
  <si>
    <t>comme ci-dessus, mais il faut aussi interroger les contribuables (entreprises et particuliers) à ce sujet</t>
  </si>
  <si>
    <t>Conventions</t>
  </si>
  <si>
    <t>Le pays est-il signataire de la Convention multilatérale de l'OCDE sur l'assistance administrative mutuelle en matière fiscale ?</t>
  </si>
  <si>
    <t>La Convention multilatérale de l'OCDE est l'instrument multilatéral le plus complet disponible pour toutes les formes de coopération fiscale visant à lutter contre l'évasion et la fraude fiscales.</t>
  </si>
  <si>
    <t>Le pays participe-t-il activement à l'échange automatique de renseignements avec d'autres administrations fiscales ?</t>
  </si>
  <si>
    <t>L'échange automatique d'informations entre les administrations fiscales nationales permet aux pays d'avoir une vision plus large de la situation des contribuables.</t>
  </si>
  <si>
    <t>Le pays est-il signataire de conventions régionales ou internationales relatives aux politiques fiscales de genre (ex. CEDAW) ?</t>
  </si>
  <si>
    <t>La politique fiscale en faveur de l'égalité des sexes pourrait être mise en œuvre par le biais de conventions internationales, ce qui donnerait lieu à des politiques de lutte contre la discrimination fondée sur le sexe.</t>
  </si>
  <si>
    <t>Surveillance</t>
  </si>
  <si>
    <t>Existe-t-il un mécanisme de surveillance de l'autorité fiscale ?</t>
  </si>
  <si>
    <t>Dans une société démocratique (avec un certain équilibre des pouvoirs), chaque autorité puissante devrait être contrôlée par (au moins) une autre.</t>
  </si>
  <si>
    <r>
      <rPr>
        <sz val="11"/>
        <color indexed="8"/>
        <rFont val="Cambria"/>
        <family val="1"/>
      </rPr>
      <t>Existe-t-il un code de conduite pour les percepteurs d'impôts et est-il</t>
    </r>
    <r>
      <rPr>
        <sz val="11"/>
        <color indexed="8"/>
        <rFont val="Cambria"/>
        <family val="1"/>
      </rPr>
      <t xml:space="preserve"> appliqué ?</t>
    </r>
  </si>
  <si>
    <t>Le code de conduite promeut-il l'égalité des sexes et l'inclusion, tant à l'intérieur qu'à l'extérieur de l'organisation ?</t>
  </si>
  <si>
    <t>Existe-t-il une protection pour les dénonciateurs ?</t>
  </si>
  <si>
    <t>Généralités</t>
  </si>
  <si>
    <t>Le gouvernement a-t-il mis en place des systèmes de suivi et d'affectation des fonds publics pour réduire l'inégalité des sexes et des revenus ?</t>
  </si>
  <si>
    <t>SDG 5 : réaliser l'égalité des sexes et l'autonomisation de toutes les femmes et de toutes les jeunes filles</t>
  </si>
  <si>
    <t>Note méthodologique pour IASG-SDG, SDG5c1</t>
  </si>
  <si>
    <t>Vue d'ensemble</t>
  </si>
  <si>
    <t>Le ratio de la dette actuelle au PIB est-il inférieur à ce qu'il était il y a cinq ans ?</t>
  </si>
  <si>
    <t>Lorsque le ratio de la dette au PIB diminue, cela indique que l'économie se porte bien et qu'il est possible de recueillir plus d'argent au moyen des recettes fiscales et de le consacrer aux services publics.</t>
  </si>
  <si>
    <t>Le gouvernement justifie-t-il la répartition régionale des dépenses d'éducation/santé/agriculture/protection sociale ?</t>
  </si>
  <si>
    <t>Éducation</t>
  </si>
  <si>
    <r>
      <t>Le gouvernement a-t-il consacré au moins 4 % du PIB ou au moins 15 % des dépenses publiques totales à l'éducation l'année précédente ?</t>
    </r>
    <r>
      <rPr>
        <sz val="11"/>
        <color indexed="8"/>
        <rFont val="Calibri"/>
        <family val="2"/>
        <scheme val="minor"/>
      </rPr>
      <t xml:space="preserve"> </t>
    </r>
  </si>
  <si>
    <t>Les dépenses ont-elles augmenté progressivement au cours des cinq dernières années ?</t>
  </si>
  <si>
    <t>Une augmentation des dépenses d'éducation indique une plus grande prise de conscience de ses effets d'égalisation.</t>
  </si>
  <si>
    <t>Le système éducatif public est-il entièrement géré par le gouvernement (aucune forme de privatisation ou de partenariat public-privé) ?</t>
  </si>
  <si>
    <t>Les services publics fondamentaux devraient être entièrement gérés et fournis par le gouvernement, sans ingérence de partenaires privés ou d'autres formes de privatisation.</t>
  </si>
  <si>
    <r>
      <t>Le gouvernement conçoit-il les dépenses d'éducation de manière à s'assurer que les femmes et les jeunes filles en bénéficient et que leurs besoins et priorités spécifiques sont satisfaits ?</t>
    </r>
    <r>
      <rPr>
        <sz val="11"/>
        <color indexed="8"/>
        <rFont val="Calibri"/>
        <family val="2"/>
        <scheme val="minor"/>
      </rPr>
      <t xml:space="preserve"> </t>
    </r>
  </si>
  <si>
    <t>Soins de santé</t>
  </si>
  <si>
    <r>
      <t>Le gouvernement a-t-il dépensé au moins 15 % du total des dépenses publiques en santé au cours de l'année précédente ?</t>
    </r>
    <r>
      <rPr>
        <sz val="11"/>
        <color indexed="8"/>
        <rFont val="Calibri"/>
        <family val="2"/>
        <scheme val="minor"/>
      </rPr>
      <t xml:space="preserve"> </t>
    </r>
  </si>
  <si>
    <t>Le système de santé publique est-il entièrement géré par le gouvernement (aucune forme de privatisation ou de partenariat public-privé) ?</t>
  </si>
  <si>
    <r>
      <t>Le gouvernement conçoit-il les dépenses de santé de manière à s'assurer que les femmes et les filles en bénéficient et que leurs besoins et priorités spécifiques sont satisfaits ?</t>
    </r>
    <r>
      <rPr>
        <sz val="11"/>
        <color indexed="8"/>
        <rFont val="Calibri"/>
        <family val="2"/>
        <scheme val="minor"/>
      </rPr>
      <t xml:space="preserve"> </t>
    </r>
  </si>
  <si>
    <t>Le gouvernement offre-t-il des programmes de violence sexuelle et sexiste (SGBV) et de santé et droits sexuels et génésiques (SRHR) ?</t>
  </si>
  <si>
    <t>Agriculture</t>
  </si>
  <si>
    <t>Le gouvernement a-t-il consacré au moins 10 % de ses dépenses totales de l'année précédente au secteur de l'agriculture ?</t>
  </si>
  <si>
    <t>Les dépenses publiques agricoles couvrent-elles l'accès à l'eau, à la terre et au crédit ?</t>
  </si>
  <si>
    <t>Pour prouver l'égalité des chances à tous les citoyens, il faut également stimuler la production de denrées alimentaires de base.</t>
  </si>
  <si>
    <t>Cela peut nécessiter l'engagement du ministère de l'agriculture, éventuellement du budget national, de l'Office national de la statistique, des parties prenantes travaillant dans le domaine de l'agriculture ou dans des domaines connexes</t>
  </si>
  <si>
    <t>Les dépenses gouvernementales en agriculture répondent-elles aux besoins des petits exploitants agricoles ?</t>
  </si>
  <si>
    <r>
      <t>Le gouvernement conçoit-il les dépenses agricoles de manière à s'assurer que les agricultrices en bénéficient et que leurs besoins et priorités spécifiques sont satisfaits ?</t>
    </r>
    <r>
      <rPr>
        <sz val="11"/>
        <color indexed="8"/>
        <rFont val="Calibri"/>
        <family val="2"/>
        <scheme val="minor"/>
      </rPr>
      <t xml:space="preserve"> </t>
    </r>
  </si>
  <si>
    <t>Des contraintes spécifiques peuvent résulter de normes sociales et sexospécifiques discriminatoires qui empêchent les agricultrices/agriculteurs marginalisés d'accéder aux programmes gouvernementaux fournissant des services d'extenstion, l'accès aux intrants, aux crédits, etc.</t>
  </si>
  <si>
    <t>Protection sociale</t>
  </si>
  <si>
    <t>Le gouvernement propose-t-il des transferts alimentaires, des mesures pour faire face à l'insécurité alimentaire ou à l'alimentation scolaire ?</t>
  </si>
  <si>
    <t>Les transferts alimentaires contribuent à la sécurité alimentaire et profitent aux plus pauvres de la société.</t>
  </si>
  <si>
    <t>Le gouvernement offre-t-il des régimes de retraite contributifs ?</t>
  </si>
  <si>
    <t>Existe-t-il une législation visant à améliorer la réglementation du travail ?</t>
  </si>
  <si>
    <t>La réglementation du travail comprend des règles sur la rémunération, la sécurité sur le lieu de travail, les normes sanitaires et d'autres formes de protection des travailleurs.</t>
  </si>
  <si>
    <t>Ministère du travail et législation connexe.</t>
  </si>
  <si>
    <r>
      <rPr>
        <sz val="11"/>
        <color indexed="8"/>
        <rFont val="Cambria"/>
        <family val="1"/>
      </rPr>
      <t xml:space="preserve">La protection sociale est-elle également disponible pour ceux qui n'ont pas de contrat de travail formel et touche-t-elle ainsi ceux qui travaillent dans le secteur informel, les </t>
    </r>
    <r>
      <rPr>
        <sz val="11"/>
        <color indexed="8"/>
        <rFont val="Cambria"/>
        <family val="1"/>
      </rPr>
      <t>soins non rémunérés ou l'économie de subsistance ?</t>
    </r>
    <r>
      <rPr>
        <sz val="11"/>
        <color indexed="8"/>
        <rFont val="Cambria"/>
        <family val="1"/>
      </rPr>
      <t xml:space="preserve"> </t>
    </r>
  </si>
  <si>
    <r>
      <t>Le gouvernement conçoit-il les dépenses de protection sociale de manière à ce que les femmes et les filles en bénéficient ?</t>
    </r>
    <r>
      <rPr>
        <sz val="11"/>
        <color indexed="8"/>
        <rFont val="Calibri"/>
        <family val="2"/>
        <scheme val="minor"/>
      </rPr>
      <t xml:space="preserve"> </t>
    </r>
  </si>
  <si>
    <t>VII</t>
  </si>
  <si>
    <t>Travail de soins non rémunéré</t>
  </si>
  <si>
    <t>Le gouvernement mène-t-il des enquêtes sur les emplois du temps pour déterminer la proportion de temps consacrée aux soins non rémunérés et au travail domestique par sexe, âge et lieu ?</t>
  </si>
  <si>
    <t>Les enquêtes sur les emplois du temps offrent un outil unique pour explorer un large éventail de préoccupations politiques, notamment l'évaluation de la qualité de vie ou du bien-être général, l'analyse de la division du travail entre les femmes et les hommes, l'amélioration des estimations de toutes les formes de travail (rémunéré ou non) et l'estimation de la production domestique et sa contribution au PIB.</t>
  </si>
  <si>
    <t>Le gouvernement soutient-il ou fournit-il des services de garde d'enfants, de personnes âgées ou handicapées, par exemple par le biais de dépenses publiques, d'allégements fiscaux ou de subventions pour la garde d'enfants ?</t>
  </si>
  <si>
    <t>Disponibilité de l'information</t>
  </si>
  <si>
    <r>
      <t>Existe-t-il une législation régissant l'accès à l'information/données d'intérêt public ?</t>
    </r>
    <r>
      <rPr>
        <sz val="11"/>
        <color indexed="8"/>
        <rFont val="Calibri"/>
        <family val="2"/>
        <scheme val="minor"/>
      </rPr>
      <t xml:space="preserve"> </t>
    </r>
  </si>
  <si>
    <t>La publication des informations pertinentes rend le système fiscal prévisible et contribue à son acceptation par les citoyens.</t>
  </si>
  <si>
    <t>Les informations sur le système fiscal (taux d'imposition, recettes fiscales et recouvrement de l'impôt) sont-elles publiées dans la pratique ?</t>
  </si>
  <si>
    <t>Les états financiers des entreprises sont-ils disponibles dans les registres nationaux du commerce ou dans d'autres lieux accessibles au public ?</t>
  </si>
  <si>
    <t>La publication de toutes les informations pertinentes garantit la transparence des flux financiers, ce qui se traduit par une plus grande fiabilité pour l'entreprise et le pays.</t>
  </si>
  <si>
    <t>Consultez les registres nationaux du commerce ou d'autres sources en fonction de votre contexte national.</t>
  </si>
  <si>
    <t>L'information sur les actionnaires directs des sociétés est-elle publique ?</t>
  </si>
  <si>
    <t>La publication de toutes les informations pertinentes sur les actionnaires des entreprises garantit la transparence et, en fin de compte, une plus grande fiabilité.</t>
  </si>
  <si>
    <t>Public signifie ici facilement accessible/disponible à partir de sources publiques telles que les registres nationaux du commerce ou des sociétés, ou de toute autre source publique</t>
  </si>
  <si>
    <t>L'information sur la propriété ultime de l'entreprise est-elle publique ?</t>
  </si>
  <si>
    <t>La publication des informations relatives au propriétaire de l'entreprise garantit la transparence et le contrôle social, ce qui, en fin de compte, renforce la crédibilité nationale et internationale de l'entreprise et de l'État.</t>
  </si>
  <si>
    <t>Audit</t>
  </si>
  <si>
    <t>L'administration fiscale fait-elle l'objet d'un contrôle au moins une fois par an ?</t>
  </si>
  <si>
    <t>Les mécanismes de contrôle contribuent à accroître la crédibilité et l'acceptation de l'autorité fiscale.</t>
  </si>
  <si>
    <r>
      <t>L'audit est-il effectué par un organisme externe ?</t>
    </r>
    <r>
      <rPr>
        <sz val="11"/>
        <color indexed="8"/>
        <rFont val="Calibri"/>
        <family val="2"/>
        <scheme val="minor"/>
      </rPr>
      <t xml:space="preserve"> </t>
    </r>
    <r>
      <rPr>
        <sz val="11"/>
        <color indexed="8"/>
        <rFont val="Calibri"/>
        <family val="2"/>
        <scheme val="minor"/>
      </rPr>
      <t>(externe = de l'extérieur de l'administration fiscale elle-même)</t>
    </r>
  </si>
  <si>
    <t>Un contrôle externe est nécessaire pour assurer un certain "équilibre des pouvoirs" et empêcher l'indépendance de l'administration fiscale.</t>
  </si>
  <si>
    <t>Les résultats de la vérification sont-ils accessibles au public ?</t>
  </si>
  <si>
    <t>La publication des résultats permet un contrôle social et, en fin de compte, une meilleure acceptation du régime fiscal.</t>
  </si>
  <si>
    <t>Les résultats de l'audit sont-ils débattus par le Parlement dans un délai raisonnable ?</t>
  </si>
  <si>
    <t>Budget</t>
  </si>
  <si>
    <r>
      <rPr>
        <sz val="11"/>
        <color indexed="8"/>
        <rFont val="Calibri"/>
        <family val="2"/>
      </rPr>
      <t>Est-ce que</t>
    </r>
    <r>
      <rPr>
        <sz val="11"/>
        <color indexed="8"/>
        <rFont val="Cambria"/>
        <family val="1"/>
      </rPr>
      <t xml:space="preserve"> la proposition de budget (ou toute documentation budgétaire à l'appui) identifie les différentes sources de recettes fiscales (telles que l'impôt sur le revenu ou la TVA) pour l'exercice budgétaire ?</t>
    </r>
  </si>
  <si>
    <t>L'identification des différentes sources de recettes fiscales facilite le contrôle monétaire.</t>
  </si>
  <si>
    <t>Des informations peuvent être obtenues à partir de l'Open Budget Index (OBI) et même du National Budget Statement/documents produits par le Ministère des Finances</t>
  </si>
  <si>
    <t>La proposition budgétaire (ou toute documentation budgétaire à l'appui) identifie-t-elle les différentes sources de recettes non fiscales (telles que les subventions, les revenus de la propriété et les ventes de biens et services produits par le gouvernement) pour l'exercice budgétaire ?</t>
  </si>
  <si>
    <t>L'identification des différentes sources de recettes non fiscales facilite le contrôle monétaire et clarifie qui (outre le contribuable) finance les activités gouvernementales.</t>
  </si>
  <si>
    <t>Les données peuvent être obtenues auprès de sources nationales et internationales, par exemple le National Budget Statement et l'International Center for Tax and development Government Revenue Dataset (ICTDGRD)</t>
  </si>
  <si>
    <t>La proposition de budget (ou toute documentation budgétaire à l'appui) présente-t-elle des informations sur les fonds extrabudgétaires pour au moins l'exercice budgétaire ?</t>
  </si>
  <si>
    <t>Donner des informations sur les fonds extrabudgétaires facilite le contrôle monétaire et clarifie qui (outre le contribuable) finance les activités du gouvernement.</t>
  </si>
  <si>
    <t>Le projet de budget présente-t-il des renseignements sur les dépenses fiscales pour, au moins, l'exercice budgétaire ?</t>
  </si>
  <si>
    <t>La transparence des incitations fiscales et des dépenses fiscales renforce la confiance dans les autorités fiscales.</t>
  </si>
  <si>
    <t>Le gouvernement procède-t-il à des études d'impact par sexe, revenu et autres groupes pour identifier les effets directs et indirects des impôts et des dépenses publiques sur les pauvres, les femmes et les groupes vulnérables ?</t>
  </si>
  <si>
    <t>Des informations peuvent être obtenues à partir de l'état du budget national/documents produits par le ministère des Finances ou de la législation concernée.</t>
  </si>
  <si>
    <t>Engagement des citoyens</t>
  </si>
  <si>
    <t>Le gouvernement a-t-il établi des processus pour faciliter la participation de la société civile à l'élaboration des politiques fiscales aux niveaux national et local ?</t>
  </si>
  <si>
    <t>Ceci est spécifique à chaque pays et se fait généralement par le biais de diverses plates-formes, par exemple les processus de consultation budgétaire pré-budgétaire du gouvernement national/local ou à d'autres périodes</t>
  </si>
  <si>
    <r>
      <rPr>
        <sz val="11"/>
        <color indexed="8"/>
        <rFont val="Cambria"/>
        <family val="1"/>
      </rPr>
      <t>La société civile a-t-elle la possibilité de participer à l'élaboration des politiques fiscales aux niveaux national et local dans la pratique ?</t>
    </r>
    <r>
      <rPr>
        <sz val="11"/>
        <color indexed="8"/>
        <rFont val="Cambria"/>
        <family val="1"/>
      </rPr>
      <t xml:space="preserve"> </t>
    </r>
  </si>
  <si>
    <t>Le gouvernement a-t-il établi des processus pour faciliter la participation des organisations de défense des droits des femmes dans les politiques fiscales aux niveaux national et local ?</t>
  </si>
  <si>
    <t xml:space="preserve"> Consulter les organisations de défenses des droits des femmes nationales/locales travaillant sur le genre et la justice fiscale</t>
  </si>
  <si>
    <t>Les organisations de défense des droits des femmes ont-elles la possibilité de participer à l'élaboration des politiques fiscales aux niveaux national et local dans la pratique ?</t>
  </si>
  <si>
    <t>Pour que les politiques budgétaires tiennent compte des sexospécificités, il ne suffit pas de mettre en place des processus : les gouvernements doivent promouvoir et soutenir activement la participation significative des femmes et de leurs organisations à la conception et à l'exécution des politiques fiscales aux niveaux local et national.</t>
  </si>
  <si>
    <t>Consulter les organisations de défenses des droits des femmes nationales/locales travaillant sur le genre et la justice fiscale</t>
  </si>
  <si>
    <t>Y a-t-il eu un changement de politique en réponse à une campagne/mouvement sur les impôts ou les dépenses publiques ?</t>
  </si>
  <si>
    <t>Qui indique la réceptivité du gouvernement à l'égard de la société civile</t>
  </si>
  <si>
    <t>Consultez les bulletins de nouvelles, les communiqués de presse des organisations de la société civile, etc.</t>
  </si>
  <si>
    <t>Il convient de vérifier si des données sont collectées / disponibles pour l'indicateur 5c1 (note méthodologique, annexe 1). Il faut consulter les travaux des organisations de défense des droits des femmes travaillant sur la justice fiscale et la justice de genre pour leur évaluation du budget. Pour des informations plus générales sur le financement de l'égalité entre les femmes et les hommes, voir : Le financement de UN Women pour le site Web de GE et le manuel de UN Women sur l'établissement des coûts de GE.</t>
  </si>
  <si>
    <t>Documents budgétaires nationaux et législation connexe. Il existe également une législation spécifique réglementant les industries extractives et les partenariats entre les industries pétrolières nationalisées et les partenaires privés.</t>
  </si>
  <si>
    <t>Les gouvernements peuvent perdre d'énormes sommes de recettes intérieures en raison des IFF. L'appropriation illégale de fonds publics par le biais de différentes formes de corruption ou de criminalité organisée a un effet très négatif tant sur le budget public que sur le moral fiscal général.</t>
  </si>
  <si>
    <t>Les gouvernements peuvent perdre d'énormes sommes de recettes intérieures en raison des IFF. Les gouvernements sont en mesure de prendre des mesures concrètes pour réduire et prévenir les IFF, ce qui se traduit par une augmentation des recettes publiques disponibles pour les dépenses publiques.</t>
  </si>
  <si>
    <t xml:space="preserve">Les redevances fondées sur le profit sont difficiles à surveiller et encouragent l'évitement fiscal. </t>
  </si>
  <si>
    <t>Ces renseignements peuvent être obtenus auprès du ministère des Finances ou de l'administration fiscale. Il est également important de légiférer dans ce domaine et d'être disponible dans la législation/documents de politique/dispositions fiscales nationales (il sera important de fournir des informations pour savoir si tel est le cas)</t>
  </si>
  <si>
    <t>Les incitations discrétionnaires qui sont taillées sur mesure et offertes exclusivement à des entreprises spécifiques reflètent la capture politique et la corruption possible. Les incitations fiscales en faveur des sociétés devraient être proposées de manière égale à tous les contribuables qui remplissent les conditions décrites dans l'incitation, et non pas exclusivement à des contribuables sélectionnés.</t>
  </si>
  <si>
    <t>Ces renseignements peuvent être obtenus auprès du ministère des Finances ou de l'administration fiscale. Il est également important de légiférer dans ce domaine et de rendre l’information disponible dans la législation/documents de politique/dispositions fiscales nationales (il sera important de fournir des informations pour savoir si tel est le cas)</t>
  </si>
  <si>
    <t xml:space="preserve">Le Parlement est un organe démocratiquement élu et doit garantir les droits de tous les citoyens. Le Parlement a le devoir constitutionnel de fiscaliser le pouvoir exécutif, ce qui est très pertinent en ce qui concerne les incitations fiscales accordées aux entreprises. </t>
  </si>
  <si>
    <t xml:space="preserve">Ces informations peuvent être obtenues auprès du Ministère des finances/de l'administration fiscale, du Ministère du travail et de la législation associée. </t>
  </si>
  <si>
    <t>Les conventions de double imposition jouent un rôle important dans l'investissement international et le fonctionnement des multinationales, mais elles sont souvent utilisées à mauvais escient par des entités qui n'ont aucune activité économique réelle dans les pays. Des mesures spécifiques devraient être mises en place en ce qui concerne les conventions fiscales afin de prévenir de tels abus.</t>
  </si>
  <si>
    <t>Consultez une base de données nationale contenant toutes les conventions de double imposition dont votre pays fait partie. Des mesures spécifiques (telles que la limitation des avantages, le critère de l'objet principal) devraient réduire les possibilités d'abus et d'évitement fiscal.</t>
  </si>
  <si>
    <t>Les incitations ne devraient être accordées que pour de bonnes raisons. Les avantages escomptés doivent être analysés et devraient être supérieurs aux coûts (pertes de recettes fiscales). Afin de comparer l'efficacité d'exonérations fiscales spécifiques, il est utile de publier des informations détaillées.</t>
  </si>
  <si>
    <t>Des éclaircissements peuvent être demandés au ministère des Finances.  Une autorité centralisée des recettes fiscales se réfère généralement à la perception des impôts qui se fait principalement au niveau national. A l'inverse, il s'agit d'un système fiscal décentralisé dans lequel les pouvoirs de perception de l'impôt sont attribués au-delà du niveau national, par exemple au niveau des autorités locales telles que les districts et les provinces ou les comtés et sous-comtés, ce qu'on appelle communément la décentralisation fiscale</t>
  </si>
  <si>
    <t>Les grands contribuables (multinationaux) ont tendance à avoir des structures organisationnelles complexes, des motivations différentes de celles des petits contribuables et (peut-être) une connaissance avancée des prix de transfert. Le gouvernement a besoin de spécialistes pour suivre le rythme de ces contribuables.</t>
  </si>
  <si>
    <t xml:space="preserve">Les données agrégées par sexe sont cruciales pour une évaluation de l'impact sur le genre. </t>
  </si>
  <si>
    <t>Y a-t-il des rapports (médias, etc.) qui mentionnent un manque de personnel ? Par exemple, de l'administration fiscale elle-même, d'autres autorités gouvernementales, du journalisme d'investigation....</t>
  </si>
  <si>
    <t xml:space="preserve">Ces informations, si elles ne sont pas publiques, peuvent être obtenues auprès du ministère des finances/de l'administration fiscale. </t>
  </si>
  <si>
    <t>La déclaration des impôts en ligne est facile d’utilisation, rapide et permet une approche homogène. Toutefois, il est important que les pays continuent d'offrir aux contribuables la possibilité de soumettre leurs déclarations de manière non numérique, évitant ainsi l'exclusion numérique des personnes n'ayant pas accès à l'internet ou ayant un faible niveau d'alphabétisation.</t>
  </si>
  <si>
    <t xml:space="preserve">Ces informations peuvent être obtenues auprès du ministère des finances/de l'administration fiscale. </t>
  </si>
  <si>
    <t>L'administration fiscale centrale doit veiller à la qualité et à l'intégrité de ses employés. Par "imposé", nous entendons par ex : Au cours des cinq dernières années, y a-t-il eu des cas où des fonctionnaires du fisc ont fait l'objet de mesures disciplinaires ou de poursuites pour les violations du CDC ?</t>
  </si>
  <si>
    <t xml:space="preserve">Si l'on ne comprend pas l'importance de politiques fiscales qui tiennent compte des sexospécificités et qui soient inclusives, les fonctionnaires du fisc sont moins susceptibles de contribuer à leur élaboration et à leur mise en œuvre convenable. </t>
  </si>
  <si>
    <t>Les incidents internationaux montrent que les dénonciateurs doivent parfois payer un prix élevé en échange de leurs informations. Pour assurer une communication ouverte, ces personnes vulnérables, qui servent l'ensemble de la collectivité, devraient être en mesure de bénéficier d’une protection.</t>
  </si>
  <si>
    <t>Certaines régions pourraient avoir plus besoin de dépenses que d'autres. Si le gouvernement justifie sa répartition régionale, cela indique qu'il en a tenu compte.</t>
  </si>
  <si>
    <t xml:space="preserve">Une bonne éducation est la base d'une nation prospère et du développement durable de ses citoyens. Des services publics de qualité peuvent être de grands égalisateurs en mettant un "revenu virtuel" à disposition des individus. Les objectifs de dépenses sont conformes à la Déclaration d'Incheon. </t>
  </si>
  <si>
    <t>Pour certaines sources de données, se reporter à la section Sources de données de l'étude préliminaire sur le Fair Tax Index (FTI) L'étude préliminaire a été réalisée conjointement par TJNA et Oxfam Novib. En outre, les données peuvent être obtenues auprès de l'Office national de la statistique, National Budget Statement, Africa n Statistical Year Book 3. Assurez-vous d'utiliser plus d'une source de données afin de pouvoir vérifier l'authenticité/exactitude des données.</t>
  </si>
  <si>
    <t>Documents budgétaires nationaux et législation connexe. Ministère de l'Éducation.</t>
  </si>
  <si>
    <t>Le gouvernement devrait assurer l'égalité des chances pour tous ses citoyens. Cela signifie qu'il faut accorder une attention particulière à la question de savoir si les femmes et les autres groupes marginalisés ou discriminés de la société bénéficient équitablement des dépenses en matière d'éducation. Voir GADN</t>
  </si>
  <si>
    <t>Des citoyens en bonne santé sont à la base d'une nation prospère. Des services publics de qualité peuvent être de grands égalisateurs en mettant un "revenu virtuel" à disposition des individus.  Les objectifs de dépenses sont conformes à la Déclaration d'Abuja.</t>
  </si>
  <si>
    <t xml:space="preserve">Des citoyens en bonne santé sont à la base d'une nation prospère. Des services publics de qualité peuvent être de grands égalisateurs en mettant un "revenu virtuel" à disposition des individus. </t>
  </si>
  <si>
    <t>Documents budgétaires nationaux et législation connexe. Ministère de la Santé.</t>
  </si>
  <si>
    <t>Le gouvernement devrait assurer l'égalité des chances pour tous ses citoyens. Cela signifie qu'il faut accorder une attention particulière à l'autonomisation des femmes et des autres groupes vulnérables de la société.</t>
  </si>
  <si>
    <t xml:space="preserve">Il convient de rechercher des programmes ciblés/adaptés de manière à ce que les femmes puissent en récolter les bénéfices. Des contraintes spécifiques peuvent résulter de normes sociales et sexospécifiques discriminatoires qui empêchent les femmes et les filles d'accéder aux services de soins de santé. Par exemple, les systèmes de soins de santé qui distribuent des cartes à tous les membres du ménage afin que les femmes n'aient pas à « demander » de l'argent supplémentaire au chef de famille. </t>
  </si>
  <si>
    <t>Le gouvernement devrait assurer l'égalité des chances pour tous ses citoyens. Cela signifie qu'il faut accorder une attention particulière à l'autonomisation des femmes et des autres groupes vulnérables de la société. Voir GADN.</t>
  </si>
  <si>
    <t>Chaque pays devrait être aussi autonome que possible en matière de production alimentaire. Les objectifs de dépenses sont conformes à la Déclaration de Maputo.</t>
  </si>
  <si>
    <t xml:space="preserve">Chaque pays devrait être aussi autonome que possible en matière de production alimentaire. </t>
  </si>
  <si>
    <t>Le gouvernement devrait assurer l'égalité des chances pour tous ses citoyens. Cela signifie qu'il faut accorder une attention particulière aux petits exploitants agricoles.</t>
  </si>
  <si>
    <t>Documents budgétaires nationaux et législation connexe. Informations provenant du Ministère de l'agriculture et d'organisations de la société civile concernant les petits exploitants agricoles.</t>
  </si>
  <si>
    <t>Documents budgétaires nationaux et législation connexe. Législation sur la protection sociale.</t>
  </si>
  <si>
    <t>Les régimes de retraite ont un impact considérable sur les travailleurs, surtout lorsqu'ils sont basés sur une profession à faible revenu. Les régimes de retraite peuvent avoir un impact considérable en cas d'accident, d'invalidité et de vieillesse.</t>
  </si>
  <si>
    <t>Documents budgétaires nationaux et législation connexe. Législation sur la protection sociale et les régimes nationaux de retraite.</t>
  </si>
  <si>
    <t>Rechercher des programmes ciblés/adaptés de manière à ce que les femmes et les membres des groupes marginalisés puissent en récolter les bénéfices. Les normes sociales et sexospécifiques discriminatoires qui prévalent peuvent entraîner des contraintes particulières.</t>
  </si>
  <si>
    <t xml:space="preserve">En ce qui concerne la DGE 5.4 Reconnaître et valoriser les soins et le travail domestique non rémunérés par la fourniture de services publics, les politiques d'infrastructure et de protection sociale et la promotion du partage des responsabilités au sein du ménage et de la famille selon les besoins nationaux (Indicateur 5.4.1 - Temps consacré au travail domestique et aux soins non rémunérés, par sexe, âge et lieu géographique) : Voir UNSTATS). Consulter le Ministère/Département/Commission chargé de l'égalité des sexes/droits des femmes et les bureaux régionaux pour l'égalité des sexes et la justice fiscale. </t>
  </si>
  <si>
    <t xml:space="preserve">Notez qu'il s'agit d'un montant distinct de l'allocation pour enfant à charge qui est versée par enfant. </t>
  </si>
  <si>
    <t>Le soutien ou la prestation de services de soins par l'État contribue à réduire et à redistribuer le travail de soins effectué par les ménages, toujours de manière disproportionnée par les femmes en raison des normes sexospécifiques en vigueur. Les femmes et les filles disposeront ainsi de plus de temps pour l'éducation, l'emploi, la participation à la vie politique, les loisirs, etc. Voir GADN.</t>
  </si>
  <si>
    <t xml:space="preserve">Pour ce faire, il faut faire appel au ministère des Finances, à l'administration fiscale et au fisc et leur demander s'il existe une politique à cet égard. Cela pourrait déjà être connu du public par le biais de divers documents officiels de politique nationale/documents juridiques. </t>
  </si>
  <si>
    <t xml:space="preserve">La publication peut se faire sous diverses formes, par exemple sur le site Web de l'administration fiscale ou du ministère des Finances, dans des documents de politique générale ou juridiques (tels que la Loi de l'impôt sur le revenu, la Loi sur la TVA, etc.) </t>
  </si>
  <si>
    <t>comme ci-dessus. Si ces informations ne sont pas publiques, il sera important de faire pression en faveur de lois nationales qui en font une exigence obligatoire.</t>
  </si>
  <si>
    <t>Il pourrait s'agir d'une exigence juridique nationale (d'où l'existence d'une législation à cet effet). Cependant, il est important de savoir si cela est pratiqué. Vous pouvez vous renseigner auprès du ministère des Finances ou de l'administration fiscale, mais il est important de le vérifier afin de vous assurer que vous obtenez une position correcte</t>
  </si>
  <si>
    <t xml:space="preserve">Les résultats de l'audit pourraient être publiés dans les journaux nationaux, dans les documents publics gouvernementaux, sur le site Web du ministère des Finances ou de l'administration fiscale. Si ce n'est pas le cas, il est nécessaire de rechercher la position correcte auprès du ministère des Finances/Administration fiscale et de s'assurer également de tout vérifier. </t>
  </si>
  <si>
    <t xml:space="preserve">Le Parlement est la représentation politique des citoyens d'un pays. Dans le cadre d'un "équilibre des pouvoirs" idéal, le Parlement est l'autorité législative qui crée et doit approuver toute loi fiscale sur laquelle le système fiscal est fondé. </t>
  </si>
  <si>
    <t>Ces renseignements peuvent être obtenus dans les bulletins du Parlement ou dans tout autre document ou site Web du Parlement ou du gouvernement.  Vous pouvez impliquer la direction du Parlement à ce sujet.</t>
  </si>
  <si>
    <t xml:space="preserve">En raison des réalités différentes selon le sexe des femmes et des hommes, aggravées par d'autres différences croisées, l'impact de l'impôt et des dépenses peut ne pas avoir l'impact escompté, et même enraciner les questions (de genre) existantes. La réalisation d'analyses d'impact permettra de mieux comprendre ce phénomène et donc d'adapter les politiques en conséquence. </t>
  </si>
  <si>
    <t xml:space="preserve">La participation de la société civile augmente l'acceptation des politiques de revenus au niveau local. </t>
  </si>
  <si>
    <t xml:space="preserve">La participation de la société civile à bas seuil augmente l'acceptation et la faisabilité des politiques de revenus au niveau local. </t>
  </si>
  <si>
    <t xml:space="preserve">Les décideurs et les militants politiques sont peu conscients de l'impact des politiques fiscales sur la vie des femmes et des filles. Les décideurs et les militants politiques sont peu conscients de l'impact des politiques fiscales sur la vie des femmes et des jeunes filles... La mise en place de processus contribuera à créer des espaces où les femmes, en particulier les femmes marginalisées, et les organisations qui les représentent peuvent exprimer leurs besoins et leurs priorités et influencer la prise de décision. </t>
  </si>
  <si>
    <t xml:space="preserve">L'augmentation du ratio des recettes fiscales au PIB est une indication de l'augmentation de l'activité économique. Les consommateurs gagnent plus et peuvent dépenser plus, et la valeur des propriétés augmente. Par conséquent, les recettes de l'impôt sur le revenu, de la taxe à la consommation et de l'impôt foncier augmentent. </t>
  </si>
  <si>
    <t xml:space="preserve">Une augmentation des recettes fiscales permet à un pays d'augmenter ses dépenses publiques. Pour dépenser équitablement et garantir un bénéfices aux individus pauvres, il s’agira d’augmenter les crédits budgétaires alloués aux services publics, à l'infrastructure et à la sécurité sociale. </t>
  </si>
  <si>
    <t xml:space="preserve">De nombreux pays prennent des engagements formels en faveur de l'égalité des sexes et des droits des femmes et ont en place des déclarations budgétaires sur la budgétisation sensible au genre. Toutefois, ces derniers doivent être soutenus par un financement suffisant et des systèmes doivent être en place pour assurer le suivi et l'affectation des fonds et des dépenses publiques. </t>
  </si>
  <si>
    <r>
      <t>Catégorie 1 :</t>
    </r>
    <r>
      <rPr>
        <b/>
        <sz val="20"/>
        <color indexed="9"/>
        <rFont val="Calibri"/>
        <family val="2"/>
      </rPr>
      <t xml:space="preserve"> Répartition de la charge fiscale et progressivité</t>
    </r>
  </si>
  <si>
    <r>
      <t>Catégorie 2 :</t>
    </r>
    <r>
      <rPr>
        <b/>
        <sz val="20"/>
        <color indexed="9"/>
        <rFont val="Calibri"/>
        <family val="2"/>
      </rPr>
      <t xml:space="preserve"> Revenus suffisants et des flux financiers illicites</t>
    </r>
  </si>
  <si>
    <r>
      <t>Catégorie 3 :</t>
    </r>
    <r>
      <rPr>
        <b/>
        <sz val="20"/>
        <color indexed="9"/>
        <rFont val="Calibri"/>
        <family val="2"/>
      </rPr>
      <t xml:space="preserve"> Concurrence fiscale et incitations aux entreprises</t>
    </r>
  </si>
  <si>
    <r>
      <t>Catégorie 4 :</t>
    </r>
    <r>
      <rPr>
        <b/>
        <sz val="20"/>
        <color indexed="9"/>
        <rFont val="Calibri"/>
        <family val="2"/>
      </rPr>
      <t xml:space="preserve"> Efficacité de l'administration fiscale</t>
    </r>
  </si>
  <si>
    <r>
      <t>Catégorie 5 :</t>
    </r>
    <r>
      <rPr>
        <b/>
        <sz val="20"/>
        <color indexed="9"/>
        <rFont val="Calibri"/>
        <family val="2"/>
      </rPr>
      <t xml:space="preserve"> Dépenses publiques</t>
    </r>
  </si>
  <si>
    <r>
      <t>Catégorie 6 :</t>
    </r>
    <r>
      <rPr>
        <b/>
        <sz val="20"/>
        <color indexed="9"/>
        <rFont val="Calibri"/>
        <family val="2"/>
      </rPr>
      <t xml:space="preserve"> Transparence et responsabilité</t>
    </r>
  </si>
  <si>
    <r>
      <rPr>
        <sz val="11"/>
        <color theme="6"/>
        <rFont val="Cambria"/>
        <family val="1"/>
      </rPr>
      <t xml:space="preserve">Les gens devraient pouvoir s'offrir un niveau de vie de base avant d'avoir à payer (trop) d'impôts sur leur revenu. Par exemple, un montant équivalent au seuil de pauvreté ou au panier familial mensuel de denrées de base doit être déduit en premier avant d'appliquer l'IRP. </t>
    </r>
  </si>
  <si>
    <r>
      <t>Il s’agit de consulter les tables de l'impôt sur le revenu des particuliers (IRP)/Pay as you earn (PAYE) et de porter une attention particulière aux taux d'imposition et aux seuils de revenu applicables</t>
    </r>
    <r>
      <rPr>
        <sz val="11"/>
        <color theme="6"/>
        <rFont val="Calibri"/>
        <family val="2"/>
      </rPr>
      <t xml:space="preserve"> </t>
    </r>
  </si>
  <si>
    <r>
      <rPr>
        <sz val="11"/>
        <color theme="6"/>
        <rFont val="Cambria"/>
        <family val="1"/>
      </rPr>
      <t xml:space="preserve">Pour les revenus inférieurs, un dollar a une valeur plus élevée que pour les revenus supérieurs. Chaque dollar dépensé en impôts est donc un plus grand sacrifice qui a un plus grand impact sur leurs conditions de vie. La différenciation des tranches de revenu aux fins de l'impôt sur le revenu des particuliers devrait satisfaire aux critères et à la structure d'équité verticale et horizontale d'un bon régime fiscal. Cela signifie qu'à mesure que les gens gagnent plus, ils devraient aussi payer plus d'IRP de façon progressive et que ceux qui gagnent le même salaire devraient payer le même impôt. Cela contribue à renforcer la progressivité d'un régime fiscal. </t>
    </r>
  </si>
  <si>
    <r>
      <t>Consulter les tables de l'impôt sur le revenu des particuliers (IRP)/Pay as you earn (PAYE) et porter une attention particulière aux taux d'imposition et aux seuils de revenu applicables</t>
    </r>
    <r>
      <rPr>
        <sz val="11"/>
        <color theme="6"/>
        <rFont val="Calibri"/>
        <family val="2"/>
      </rPr>
      <t xml:space="preserve"> </t>
    </r>
  </si>
  <si>
    <r>
      <rPr>
        <sz val="11"/>
        <color theme="6"/>
        <rFont val="Cambria"/>
        <family val="1"/>
      </rPr>
      <t>Les revenus plus élevés bénéficient d'une situation sociale et économique relativement plus stable, qui est à la base de leur propre situation privilégiée.  La question est donc de savoir si le taux d'imposition appliqué aux riches est plus élevé que le taux d'imposition du citoyen moyen</t>
    </r>
  </si>
  <si>
    <r>
      <t>Si la valeur de l'argent et du revenu est amoindrie à cause de l'inflation et que les tranches d'imposition ne sont pas ajustées en conséquence, les pauvres pourraient se trouver dans une tranche d'imposition plus élevée qu'ils ne le devraient.</t>
    </r>
    <r>
      <rPr>
        <sz val="11"/>
        <color theme="6"/>
        <rFont val="Calibri"/>
        <family val="2"/>
      </rPr>
      <t xml:space="preserve"> En cas de déflation, les riches pourraient se trouver dans une fourchette inférieure à celle dans laquelle ils devraient être. Les taux d’imposition doivent donc représenter la répartition des revenus au sein de la population, en tenant compte du pouvoir d'achat réel.</t>
    </r>
  </si>
  <si>
    <r>
      <t>Un régime fiscal équitable ne devrait pas dépendre de facteurs subjectifs comme la profession d'une personne.</t>
    </r>
    <r>
      <rPr>
        <sz val="11"/>
        <color theme="6"/>
        <rFont val="Calibri"/>
        <family val="2"/>
      </rPr>
      <t xml:space="preserve"> </t>
    </r>
  </si>
  <si>
    <r>
      <t>Il s’agit de consulter la Loi de l'impôt sur le revenu des particuliers.</t>
    </r>
    <r>
      <rPr>
        <sz val="11"/>
        <color theme="6"/>
        <rFont val="Calibri"/>
        <family val="2"/>
      </rPr>
      <t xml:space="preserve"> Il faut s’assurer également de prendre connaissance des mises à jour qui découlent du budget national de chaque année</t>
    </r>
  </si>
  <si>
    <r>
      <t>Les taux d'imposition ne devraient pas être discriminatoires en fonction du sexe.</t>
    </r>
    <r>
      <rPr>
        <sz val="11"/>
        <color theme="6"/>
        <rFont val="Calibri"/>
        <family val="2"/>
      </rPr>
      <t xml:space="preserve"> La discrimination sexiste négative est celle qui affecte négativement les femmes. Il peut toutefois y avoir une discrimination positive et affirmative incluse délibérément pour promouvoir l'égalité des sexes et le statut économique ou social des femmes. L' « effet négatif » peut être soit explicite (distinction spécifique entre les hommes et les femmes ou exclusion des femmes ou des hommes dans le code fiscal), soit implicite (en raison des différences socio-économiques entre les hommes et les femmes, la loi fiscale a un effet négatif sur les femmes en raison de rôles spécifiques dans la société). (En luttant pour des systèmes fiscaux qui œuvrent activement à promouvoir l'égalité des sexes, Oxfam à tend viser plus que les simples systèmes fiscaux non sexistes qui sont des systèmes fiscaux qui s'abstiennent de toute discrimination explicite à l'égard des femmes).</t>
    </r>
  </si>
  <si>
    <r>
      <t>Les entreprises devraient payer une part équitable des recettes fiscales totales d'un pays.</t>
    </r>
    <r>
      <rPr>
        <sz val="11"/>
        <color theme="6"/>
        <rFont val="Calibri"/>
        <family val="2"/>
      </rPr>
      <t xml:space="preserve"> 25 % est la moyenne des pays non membres de l'OCDE, que nous considérons comme un indicateur bien fondé pour un taux équitable de l'IRS. Le ratio recettes fiscales/PIB est un indicateur internationalement reconnu de la capacité de perception des recettes fiscales. Les faibles ratios impôts/PIB (généralement inférieurs à 25 %) sont un indicateur des difficultés liées à la capacité de production de recettes pour de nombreuses raisons telles que les fuites fiscales, les problèmes de capacité de l'administration fiscale, la faiblesse de la politique fiscale, la corruption, etc. </t>
    </r>
  </si>
  <si>
    <r>
      <t>L'hypothèse est que le taux de l'IRS est trop bas.</t>
    </r>
    <r>
      <rPr>
        <sz val="11"/>
        <color theme="6"/>
        <rFont val="Calibri"/>
        <family val="2"/>
      </rPr>
      <t xml:space="preserve"> Toutefois, les entreprises bénéficient dans une large mesure d'une situation sociale, économique et politique stable, qui est assurée par le gouvernement et financée par les impôts.  Même argument de test de flottabilité fiscale que ci-dessus. </t>
    </r>
  </si>
  <si>
    <r>
      <t>La différenciation des taux d'imposition des sociétés en fonction du niveau des bénéfices devrait satisfaire au critère/structure d'équité verticale et horizontale d'un bon système fiscal.</t>
    </r>
    <r>
      <rPr>
        <sz val="11"/>
        <color theme="6"/>
        <rFont val="Calibri"/>
        <family val="2"/>
      </rPr>
      <t xml:space="preserve"> Cela signifie qu'au fur et à mesure que les entreprises gagnent plus, elles devraient aussi payer plus d'impôt sur le revenu des sociétés de manière progressive et celles qui gagnent le même montant devraient payer le même impôt. Cela contribue à renforcer la progressivité d'un régime fiscal. </t>
    </r>
  </si>
  <si>
    <r>
      <t>Il est difficile pour les MPME de concurrencer les multinationales, qui réalisent des bénéfices plus importants que les ces dernières.</t>
    </r>
    <r>
      <rPr>
        <sz val="11"/>
        <color theme="6"/>
        <rFont val="Calibri"/>
        <family val="2"/>
      </rPr>
      <t xml:space="preserve"> Les MPME peuvent bénéficier de taux d'imposition moins élevés.</t>
    </r>
  </si>
  <si>
    <r>
      <rPr>
        <sz val="11"/>
        <color theme="6"/>
        <rFont val="Cambria"/>
        <family val="1"/>
      </rPr>
      <t>Des paiements d'impôt en temps opportun sont essentiels pour assurer un revenu solide au gouvernement. Si le gouvernement manque d’une partie de ses revenus, il peut soit diminuer ses propres investissements, soit emprunter de l'argent ailleurs, ce qui augmentera les coûts. Un système efficace de pénalités dissuade les contribuables de ne pas payer leurs impôts ou de les payer en retard</t>
    </r>
  </si>
  <si>
    <r>
      <t>Les règles en matière de prix de transfert limitent les possibilités qu'ont les multinationales de transférer leurs bénéfices des pays où les taux d'imposition sont élevés aux pays où les taux d'imposition sont faibles.</t>
    </r>
    <r>
      <rPr>
        <sz val="11"/>
        <color theme="6"/>
        <rFont val="Calibri"/>
        <family val="2"/>
      </rPr>
      <t xml:space="preserve"> Il faut penser aux règles limitant la déduction des intérêts, la R et D, la RSE, les frais de commercialisation, le maintien du capital et les pertes.</t>
    </r>
  </si>
  <si>
    <r>
      <t>Les exemptions et les seuils stimulent particulièrement les petites entreprises et les start-ups et peuvent attirer les femmes et les groupes vulnérables à créer leur propre entreprise.</t>
    </r>
    <r>
      <rPr>
        <sz val="11"/>
        <color theme="6"/>
        <rFont val="Calibri"/>
        <family val="2"/>
      </rPr>
      <t xml:space="preserve"> </t>
    </r>
  </si>
  <si>
    <r>
      <t>À confirmer avec le ministère des Finances/Administration fiscale et les entreprises informelles.</t>
    </r>
    <r>
      <rPr>
        <sz val="11"/>
        <color theme="6"/>
        <rFont val="Calibri"/>
        <family val="2"/>
      </rPr>
      <t xml:space="preserve"> Il s’agit de vérifier également la législation fiscale présumée et le barème des taux.</t>
    </r>
  </si>
  <si>
    <r>
      <rPr>
        <sz val="11"/>
        <color theme="6"/>
        <rFont val="Cambria"/>
        <family val="1"/>
      </rPr>
      <t xml:space="preserve">Les personnes à revenu plus élevé et les riches possèdent généralement une plus grande part de ces actifs. La valeur de ces actifs dépend beaucoup d'un système social, économique et politique stable, assuré par le gouvernement et financé par le contribuable. Dans la plupart des pays en développement, il n'y a pas d'impôt foncier ou d'impôt sur la fortune, ce qui fait que les revenus des personnes à revenu élevé et des personnes riches provenant de la propriété ou des biens ne sont pas imposés. Cela contribue à la régressivité ou à l'iniquité du régime fiscal, car un régime fiscal équitable devrait amener chacun à verser sa juste part d'impôt aux autorités fiscales. </t>
    </r>
  </si>
  <si>
    <r>
      <t>Il faut donc accorder une attention particulière aux dispositions de la Loi de l'impôt sur le revenu relatives à l'impôt sur la fortune (impôt sur le revenu des sociétés et impôt sur le revenu des particuliers).</t>
    </r>
    <r>
      <rPr>
        <sz val="11"/>
        <color theme="6"/>
        <rFont val="Calibri"/>
        <family val="2"/>
      </rPr>
      <t xml:space="preserve"> Il faut vérifier également qu'il existe une loi distincte sur l'impôt foncier ou toute autre loi de ce type qui introduit l'impôt sur la fortune dans le réseau fiscal. </t>
    </r>
  </si>
  <si>
    <r>
      <t>La transmission du patrimoine par héritage ou par don est une forme courante d'acquisition de richesse.</t>
    </r>
    <r>
      <rPr>
        <sz val="11"/>
        <color theme="6"/>
        <rFont val="Calibri"/>
        <family val="2"/>
      </rPr>
      <t xml:space="preserve"> </t>
    </r>
  </si>
  <si>
    <r>
      <t>La différenciation des taux de l'impôt sur la fortune en fonction du niveau de richesse devrait satisfaire au critère/structure d'équité verticale et horizontale d'un bon système fiscal.</t>
    </r>
    <r>
      <rPr>
        <sz val="11"/>
        <color theme="6"/>
        <rFont val="Calibri"/>
        <family val="2"/>
      </rPr>
      <t xml:space="preserve"> Cela signifie que si les particuliers sont plus riches, ils devraient aussi payer plus d'impôts sur la fortune de manière progressive et ceux qui ont le même niveau de richesse devraient payer le même impôt. Le gouvernement devrait mettre en place des mesures pour s'assurer que les pauvres ne sont pas ciblés. Cela contribue à renforcer la progressivité d'un régime fiscal. </t>
    </r>
  </si>
  <si>
    <r>
      <t>Pour assurer l'égalité, tous les types d'entreprises et de secteurs devraient être assujettis à l'impôt sur les gains en capital.</t>
    </r>
    <r>
      <rPr>
        <sz val="11"/>
        <color theme="6"/>
        <rFont val="Calibri"/>
        <family val="2"/>
      </rPr>
      <t xml:space="preserve"> Aucune exception ne devrait être faite pour des secteurs ou des formes de sociétés spécifiques.</t>
    </r>
  </si>
  <si>
    <r>
      <rPr>
        <sz val="11"/>
        <color theme="6"/>
        <rFont val="Cambria"/>
        <family val="1"/>
      </rPr>
      <t>Aujourd’hui, la part de l'impôt sur la fortune est relativement faible dans la plupart des pays en développement. Afin d'assurer un régime fiscal adéquat pour toutes les catégories de revenus, l'impôt sur la fortune devrait jouer un rôle prépondérant dans l'ensemble des recettes fiscales. La part de l'impôt sur la fortune dans le total des recettes fiscales devrait être fonction des mouvements et de la croissance dans le secteur de l'immobilier et des biens. Cela contribuera à pérenniser un système d'impôt sur la fortune robuste ou l'inverse.  (le terme économique habituellement utilisé pour cela est la flottabilité du système fiscal). La question est donc de savoir si l'impôt sur la fortune est flottant ou non.</t>
    </r>
  </si>
  <si>
    <r>
      <t xml:space="preserve"> Calculer la part de l'impôt sur la fortune dans le total des recettes fiscales par an.</t>
    </r>
    <r>
      <rPr>
        <sz val="11"/>
        <color theme="6"/>
        <rFont val="Calibri"/>
        <family val="2"/>
      </rPr>
      <t xml:space="preserve"> Les données peuvent être obtenues à partir de l'état du budget national, des rapports de recettes du ministère des Finances/de l'administration fiscale ou d'autres bases de données/rapports régionaux ou internationaux tels que l'ensemble de données du Centre international pour la fiscalité et le développement (ICTD GRD) et l'Africa Tax Outlook (ATO) publié par le Forum africain des administrations fiscales (ATAF).</t>
    </r>
  </si>
  <si>
    <r>
      <t>Afin d'assurer des conditions de vie élémentaire, l’alimentation de base (pain, riz, fruits, légumes,...) et les produits ménagers (couvertures, seaux, savon, articles culinaires) doivent être disponibles à des prix abordables même pour les plus pauvres.</t>
    </r>
    <r>
      <rPr>
        <sz val="11"/>
        <color theme="6"/>
        <rFont val="Calibri"/>
        <family val="2"/>
      </rPr>
      <t xml:space="preserve"> Les impôts indirects tels que la TVA sont régressifs et supportés de manière disproportionnée par les plus pauvres. En outre, en raison de comportements et de besoins de consommation différents, un taux de TVA élevé sur les produits ménagers, d'hygiène et de nutrition de base a un impact plus important sur les femmes que sur les hommes. </t>
    </r>
  </si>
  <si>
    <r>
      <t>À confirmer auprès du Ministère des Finances/Administration Fiscale ainsi qu'auprès du Ministère des Finances et de l'Administration Fiscale.</t>
    </r>
    <r>
      <rPr>
        <sz val="11"/>
        <color theme="6"/>
        <rFont val="Calibri"/>
        <family val="2"/>
      </rPr>
      <t xml:space="preserve"> Les rapports budgétaires nationaux peuvent également indiquer tout changement survenu au fil des ans.</t>
    </r>
  </si>
  <si>
    <r>
      <rPr>
        <sz val="11"/>
        <color theme="6"/>
        <rFont val="Cambria"/>
        <family val="1"/>
      </rPr>
      <t xml:space="preserve">Les impôts indirects, tels que la TVA, exercent principalement une pression/une charge plus forte sur les revenus les plus faibles ou sur les personnes pauvres et les groupes vulnérables. </t>
    </r>
  </si>
  <si>
    <r>
      <rPr>
        <sz val="11"/>
        <color theme="6"/>
        <rFont val="Cambria"/>
        <family val="1"/>
      </rPr>
      <t xml:space="preserve">La différenciation des taux d'imposition ne fonctionne que pour équilibrer/redistribuer les revenus des riches vers les pauvres, si les catégories de biens de base et de luxe sont définies avec précision, conformément aux normes actuelles et généralement reconnues. Aucun taux préférentiel bas ne devrait être accordé pour les produits qui sont principalement consommés par les riches/individus à haut revenus, car cela profitera aux riches aux dépens des pauvres et ne fera que perpétuer l'inégalité. </t>
    </r>
  </si>
  <si>
    <r>
      <t>L'imposition du système informel au moyen d'un impôt forfaitaire présumé contribue à la suffisance des recettes fiscales.</t>
    </r>
    <r>
      <rPr>
        <sz val="11"/>
        <color theme="6"/>
        <rFont val="Calibri"/>
        <family val="2"/>
      </rPr>
      <t xml:space="preserve"> </t>
    </r>
  </si>
  <si>
    <r>
      <t>La taxe sur le chiffre d'affaires ne devrait généralement pas influer sur le comportement du marché, mais stimuler ou empêcher la consommation de certains biens.</t>
    </r>
    <r>
      <rPr>
        <sz val="11"/>
        <color theme="6"/>
        <rFont val="Calibri"/>
        <family val="2"/>
      </rPr>
      <t xml:space="preserve"> Si les taux d'imposition sont trop élevés, le risque d'évasion fiscale augmente.</t>
    </r>
  </si>
  <si>
    <r>
      <t>Calculer la part de la TVA dans le total des recettes fiscales par an.</t>
    </r>
    <r>
      <rPr>
        <sz val="11"/>
        <color theme="6"/>
        <rFont val="Calibri"/>
        <family val="2"/>
      </rPr>
      <t xml:space="preserve"> Les données peuvent être obtenues à partir de l'état du budget national, des rapports de recettes du ministère des Finances/de l'administration fiscale ou d'autres bases de données/rapports régionaux ou internationaux tels que l'ensemble de données du Centre international pour la fiscalité et le développement (ICTD GRD) et l'Africa Tax Outlook (ATO) publié par le Forum africain des administrations fiscales (ATAF).</t>
    </r>
  </si>
  <si>
    <r>
      <t>Documents budgétaires nationaux et législation connexe.</t>
    </r>
    <r>
      <rPr>
        <sz val="11"/>
        <color theme="6"/>
        <rFont val="Calibri"/>
        <family val="2"/>
      </rPr>
      <t xml:space="preserve"> Il existe également une législation spécifique réglementant les industries extractives et les partenariats entre les industries pétrolières nationalisées et les partenaires privés.</t>
    </r>
  </si>
  <si>
    <r>
      <rPr>
        <sz val="11"/>
        <color theme="6"/>
        <rFont val="Cambria"/>
        <family val="1"/>
      </rPr>
      <t>Par exemple, existe-t-il des allocations budgétaires visant spécifiquement à réduire les inégalités et la discrimination à l'égard des femmes et des groupes marginalisés dans l'éducation ? Ou soutenir leur autonomisation ? Des contraintes spécifiques peuvent résulter de normes sociales et sexospécifiques discriminatoires qui empêchent les filles d'accéder à l'éducation ou d'obtenir de bons résultats scolaires.</t>
    </r>
  </si>
  <si>
    <r>
      <t>Pour certaines sources de données, se reporter à la section Sources de données de l'étude préliminaire sur le Fair Tax Index (FTI)</t>
    </r>
    <r>
      <rPr>
        <sz val="11"/>
        <color theme="6"/>
        <rFont val="Calibri"/>
        <family val="2"/>
      </rPr>
      <t xml:space="preserve"> L'étude préliminaire a été réalisée conjointement par TJNA et Oxfam Novib. En outre, les données peuvent être obtenues auprès de l'Office national de la statistique, National Budget Statement, Africa n Statistical Year Book 3. Assurez-vous d'utiliser plus d'une source de données afin de pouvoir vérifier l'authenticité/exactitude des données.</t>
    </r>
  </si>
  <si>
    <r>
      <t>Il convient de rechercher des programmes ciblés/adaptés de manière à ce que les femmes puissent en récolter les bénéfices.</t>
    </r>
    <r>
      <rPr>
        <sz val="11"/>
        <color theme="6"/>
        <rFont val="Calibri"/>
        <family val="2"/>
      </rPr>
      <t xml:space="preserve"> Des contraintes spécifiques peuvent résulter de normes sociales et sexospécifiques discriminatoires qui empêchent les femmes et les filles d'accéder aux services de soins de santé. Par exemple, les systèmes de soins de santé qui distribuent des cartes à tous les membres du ménage afin que les femmes n'aient pas à « demander » de l'argent supplémentaire au chef de famille.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</si>
</sst>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1"/>
      <color indexed="8"/>
      <name val="Calibri"/>
      <family val="2"/>
      <scheme val="minor"/>
    </font>
    <font>
      <sz val="11"/>
      <color indexed="8"/>
      <name val="Cambria"/>
      <family val="1"/>
    </font>
    <font>
      <sz val="11"/>
      <name val="Cambria"/>
      <family val="1"/>
    </font>
    <font>
      <b/>
      <sz val="12"/>
      <name val="Cambria"/>
      <family val="1"/>
    </font>
    <font>
      <sz val="11"/>
      <color indexed="8"/>
      <name val="Cambria"/>
      <family val="1"/>
    </font>
    <font>
      <b/>
      <sz val="11"/>
      <name val="Cambria"/>
      <family val="1"/>
    </font>
    <font>
      <b/>
      <sz val="12"/>
      <name val="Cambria"/>
      <family val="1"/>
    </font>
    <font>
      <sz val="11"/>
      <name val="Cambria"/>
      <family val="1"/>
    </font>
    <font>
      <sz val="12"/>
      <name val="Cambria"/>
      <family val="1"/>
    </font>
    <font>
      <sz val="11"/>
      <color indexed="8"/>
      <name val="Cambria"/>
      <family val="1"/>
    </font>
    <font>
      <sz val="11"/>
      <color indexed="8"/>
      <name val="Cambria"/>
      <family val="1"/>
    </font>
    <font>
      <sz val="11"/>
      <color indexed="10"/>
      <name val="Cambria"/>
      <family val="1"/>
    </font>
    <font>
      <sz val="11"/>
      <color indexed="8"/>
      <name val="Cambria"/>
      <family val="1"/>
    </font>
    <font>
      <b/>
      <sz val="12"/>
      <color indexed="10"/>
      <name val="Cambria"/>
      <family val="1"/>
    </font>
    <font>
      <sz val="12"/>
      <color indexed="10"/>
      <name val="Cambria"/>
      <family val="1"/>
    </font>
    <font>
      <b/>
      <sz val="12"/>
      <color indexed="8"/>
      <name val="Cambria"/>
      <family val="1"/>
    </font>
    <font>
      <b/>
      <sz val="11"/>
      <color indexed="10"/>
      <name val="Cambria"/>
      <family val="1"/>
    </font>
    <font>
      <b/>
      <sz val="20"/>
      <color indexed="8"/>
      <name val="Cambria"/>
      <family val="1"/>
    </font>
    <font>
      <sz val="12"/>
      <color indexed="8"/>
      <name val="Cambria"/>
      <family val="1"/>
    </font>
    <font>
      <b/>
      <sz val="12"/>
      <color indexed="8"/>
      <name val="Cambria"/>
      <family val="1"/>
    </font>
    <font>
      <b/>
      <sz val="20"/>
      <name val="Cambria"/>
      <family val="1"/>
    </font>
    <font>
      <b/>
      <sz val="12"/>
      <color indexed="8"/>
      <name val="Cambria"/>
      <family val="1"/>
    </font>
    <font>
      <b/>
      <sz val="20"/>
      <color indexed="9"/>
      <name val="Cambria"/>
      <family val="1"/>
    </font>
    <font>
      <b/>
      <sz val="11"/>
      <color indexed="8"/>
      <name val="Cambria"/>
      <family val="1"/>
    </font>
    <font>
      <sz val="11"/>
      <color indexed="9"/>
      <name val="Cambria"/>
      <family val="1"/>
    </font>
    <font>
      <b/>
      <sz val="12"/>
      <color indexed="23"/>
      <name val="Cambria"/>
      <family val="1"/>
    </font>
    <font>
      <i/>
      <sz val="11"/>
      <color indexed="8"/>
      <name val="Calibri"/>
      <family val="2"/>
    </font>
    <font>
      <sz val="11"/>
      <color indexed="8"/>
      <name val="Calibri"/>
      <family val="2"/>
    </font>
    <font>
      <b/>
      <sz val="20"/>
      <color indexed="9"/>
      <name val="Calibri"/>
      <family val="2"/>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font>
    <font>
      <b/>
      <sz val="11"/>
      <color indexed="8"/>
      <name val="Calibri"/>
      <family val="2"/>
      <scheme val="minor"/>
    </font>
    <font>
      <sz val="11"/>
      <color indexed="10"/>
      <name val="Calibri"/>
      <family val="2"/>
      <scheme val="minor"/>
    </font>
    <font>
      <b/>
      <sz val="20"/>
      <color indexed="8"/>
      <name val="Calibri"/>
      <family val="2"/>
      <scheme val="minor"/>
    </font>
    <font>
      <b/>
      <sz val="11"/>
      <name val="Calibri"/>
      <family val="2"/>
      <scheme val="minor"/>
    </font>
    <font>
      <sz val="12"/>
      <color indexed="8"/>
      <name val="Calibri"/>
      <family val="2"/>
      <scheme val="minor"/>
    </font>
    <font>
      <b/>
      <sz val="12"/>
      <color indexed="8"/>
      <name val="Calibri"/>
      <family val="2"/>
      <scheme val="minor"/>
    </font>
    <font>
      <sz val="11"/>
      <color theme="6"/>
      <name val="Cambria"/>
      <family val="1"/>
    </font>
    <font>
      <sz val="11"/>
      <color theme="6"/>
      <name val="Calibri"/>
      <family val="2"/>
      <scheme val="minor"/>
    </font>
    <font>
      <sz val="11"/>
      <name val="Calibri"/>
      <family val="2"/>
      <scheme val="minor"/>
    </font>
    <font>
      <b/>
      <sz val="11"/>
      <color theme="6"/>
      <name val="Cambria"/>
      <family val="1"/>
    </font>
    <font>
      <b/>
      <sz val="12"/>
      <color theme="6"/>
      <name val="Cambria"/>
      <family val="1"/>
    </font>
    <font>
      <b/>
      <sz val="12"/>
      <color theme="6"/>
      <name val="Calibri"/>
      <family val="2"/>
      <scheme val="minor"/>
    </font>
    <font>
      <sz val="12"/>
      <color theme="6"/>
      <name val="Cambria"/>
      <family val="1"/>
    </font>
    <font>
      <b/>
      <sz val="20"/>
      <color theme="6"/>
      <name val="Cambria"/>
      <family val="1"/>
    </font>
    <font>
      <sz val="12"/>
      <color indexed="10"/>
      <name val="Calibri"/>
      <family val="2"/>
      <scheme val="minor"/>
    </font>
    <font>
      <b/>
      <sz val="12"/>
      <color indexed="10"/>
      <name val="Calibri"/>
      <family val="2"/>
      <scheme val="minor"/>
    </font>
    <font>
      <b/>
      <sz val="20"/>
      <color indexed="10"/>
      <name val="Calibri"/>
      <family val="2"/>
      <scheme val="minor"/>
    </font>
    <font>
      <sz val="11"/>
      <color theme="6"/>
      <name val="Calibri Light"/>
      <family val="1"/>
      <scheme val="major"/>
    </font>
    <font>
      <b/>
      <sz val="20"/>
      <color theme="0"/>
      <name val="Cambria"/>
      <family val="1"/>
    </font>
    <font>
      <b/>
      <sz val="12"/>
      <color rgb="FF000000"/>
      <name val="Calibri Light"/>
      <family val="1"/>
      <scheme val="major"/>
    </font>
    <font>
      <sz val="11"/>
      <color rgb="FF000000"/>
      <name val="Calibri Light"/>
      <family val="1"/>
      <scheme val="major"/>
    </font>
    <font>
      <sz val="11"/>
      <name val="Calibri Light"/>
      <family val="1"/>
      <scheme val="major"/>
    </font>
    <font>
      <b/>
      <sz val="11"/>
      <color rgb="FFFF0000"/>
      <name val="Calibri Light"/>
      <family val="1"/>
      <scheme val="major"/>
    </font>
    <font>
      <sz val="12"/>
      <color theme="6"/>
      <name val="Calibri Light"/>
      <family val="1"/>
      <scheme val="major"/>
    </font>
    <font>
      <b/>
      <sz val="20"/>
      <color theme="1"/>
      <name val="Calibri Light"/>
      <family val="1"/>
      <scheme val="major"/>
    </font>
    <font>
      <sz val="11"/>
      <color theme="1"/>
      <name val="Calibri Light"/>
      <family val="1"/>
      <scheme val="major"/>
    </font>
    <font>
      <sz val="12"/>
      <color theme="1"/>
      <name val="Calibri Light"/>
      <family val="1"/>
      <scheme val="major"/>
    </font>
    <font>
      <b/>
      <sz val="12"/>
      <name val="Calibri Light"/>
      <family val="1"/>
      <scheme val="major"/>
    </font>
    <font>
      <sz val="12"/>
      <name val="Calibri Light"/>
      <family val="1"/>
      <scheme val="major"/>
    </font>
    <font>
      <b/>
      <sz val="20"/>
      <name val="Calibri Light"/>
      <family val="1"/>
      <scheme val="major"/>
    </font>
    <font>
      <b/>
      <sz val="12"/>
      <color theme="6"/>
      <name val="Calibri Light"/>
      <family val="1"/>
      <scheme val="major"/>
    </font>
    <font>
      <sz val="11"/>
      <color theme="6"/>
      <name val="Calibri"/>
      <family val="2"/>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6" tint="0.79998168889431442"/>
        <bgColor indexed="64"/>
      </patternFill>
    </fill>
  </fills>
  <borders count="24">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diagonal/>
    </border>
    <border>
      <left/>
      <right/>
      <top style="medium">
        <color theme="6" tint="0.79995117038483843"/>
      </top>
      <bottom style="medium">
        <color theme="6" tint="0.79995117038483843"/>
      </bottom>
      <diagonal/>
    </border>
    <border>
      <left style="thin">
        <color theme="6"/>
      </left>
      <right style="thin">
        <color theme="6"/>
      </right>
      <top/>
      <bottom/>
      <diagonal/>
    </border>
    <border>
      <left style="thin">
        <color theme="6"/>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42">
    <xf numFmtId="0" fontId="0" fillId="0" borderId="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31" borderId="7" applyNumberFormat="0" applyAlignment="0" applyProtection="0"/>
    <xf numFmtId="0" fontId="33" fillId="32" borderId="8" applyNumberFormat="0" applyAlignment="0" applyProtection="0"/>
    <xf numFmtId="0" fontId="34" fillId="0" borderId="0" applyNumberFormat="0" applyFill="0" applyBorder="0" applyAlignment="0" applyProtection="0"/>
    <xf numFmtId="0" fontId="35" fillId="33" borderId="0" applyNumberFormat="0" applyBorder="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9" fillId="2" borderId="7" applyNumberFormat="0" applyAlignment="0" applyProtection="0"/>
    <xf numFmtId="0" fontId="40" fillId="0" borderId="12" applyNumberFormat="0" applyFill="0" applyAlignment="0" applyProtection="0"/>
    <xf numFmtId="0" fontId="41" fillId="34" borderId="0" applyNumberFormat="0" applyBorder="0" applyAlignment="0" applyProtection="0"/>
    <xf numFmtId="0" fontId="29" fillId="3" borderId="13" applyNumberFormat="0" applyAlignment="0" applyProtection="0"/>
    <xf numFmtId="0" fontId="42" fillId="31" borderId="14" applyNumberForma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0" borderId="0" applyNumberFormat="0" applyFill="0" applyBorder="0" applyAlignment="0" applyProtection="0"/>
  </cellStyleXfs>
  <cellXfs count="295">
    <xf numFmtId="0" fontId="0" fillId="0" borderId="0" xfId="0"/>
    <xf numFmtId="1" fontId="0" fillId="0" borderId="0" xfId="0" applyNumberFormat="1" applyAlignment="1">
      <alignment horizontal="center" vertical="center"/>
    </xf>
    <xf numFmtId="0" fontId="0" fillId="0" borderId="0" xfId="0" applyAlignment="1">
      <alignment wrapText="1"/>
    </xf>
    <xf numFmtId="164" fontId="4" fillId="0" borderId="0" xfId="0" applyNumberFormat="1"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0" fillId="4" borderId="0" xfId="0" applyFont="1" applyFill="1" applyAlignment="1">
      <alignment horizontal="center" vertical="center"/>
    </xf>
    <xf numFmtId="0" fontId="0" fillId="0" borderId="0" xfId="0" applyAlignment="1">
      <alignment horizontal="left" vertical="center"/>
    </xf>
    <xf numFmtId="0" fontId="30" fillId="0" borderId="0" xfId="0" applyFont="1" applyAlignment="1">
      <alignment vertical="center"/>
    </xf>
    <xf numFmtId="0" fontId="0" fillId="0" borderId="0" xfId="0" applyAlignment="1">
      <alignment vertical="center"/>
    </xf>
    <xf numFmtId="1" fontId="0" fillId="0" borderId="0" xfId="0" applyNumberFormat="1" applyAlignment="1">
      <alignment vertical="center"/>
    </xf>
    <xf numFmtId="0" fontId="44" fillId="0" borderId="0" xfId="0" applyFont="1" applyAlignment="1">
      <alignment vertical="center"/>
    </xf>
    <xf numFmtId="0" fontId="24" fillId="4" borderId="0" xfId="0" applyFont="1" applyFill="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left" vertical="center"/>
    </xf>
    <xf numFmtId="0" fontId="24" fillId="4" borderId="0" xfId="0" applyFont="1" applyFill="1" applyAlignment="1">
      <alignment horizontal="left" vertical="center"/>
    </xf>
    <xf numFmtId="0" fontId="22" fillId="4" borderId="0" xfId="0" applyFont="1" applyFill="1" applyAlignment="1">
      <alignment vertical="center"/>
    </xf>
    <xf numFmtId="0" fontId="24" fillId="0" borderId="0" xfId="0" applyFont="1" applyAlignment="1">
      <alignment vertical="center"/>
    </xf>
    <xf numFmtId="0" fontId="4" fillId="0" borderId="0" xfId="0" applyFont="1" applyAlignment="1">
      <alignment vertical="center"/>
    </xf>
    <xf numFmtId="1" fontId="4" fillId="0" borderId="0" xfId="0" applyNumberFormat="1" applyFont="1" applyAlignment="1">
      <alignment vertical="center"/>
    </xf>
    <xf numFmtId="0" fontId="4" fillId="4" borderId="0" xfId="0" applyFont="1" applyFill="1" applyAlignment="1">
      <alignment horizontal="left" vertical="center"/>
    </xf>
    <xf numFmtId="1" fontId="46" fillId="0" borderId="0" xfId="0" applyNumberFormat="1" applyFont="1" applyAlignment="1">
      <alignment horizontal="center" vertical="center"/>
    </xf>
    <xf numFmtId="0" fontId="30" fillId="4" borderId="0" xfId="0" applyFont="1" applyFill="1" applyAlignment="1">
      <alignment vertical="center"/>
    </xf>
    <xf numFmtId="0" fontId="23" fillId="0" borderId="0" xfId="0" applyFont="1" applyAlignment="1">
      <alignment vertical="center"/>
    </xf>
    <xf numFmtId="0" fontId="0" fillId="8" borderId="0" xfId="0" applyFill="1" applyAlignment="1">
      <alignment vertical="center"/>
    </xf>
    <xf numFmtId="0" fontId="24" fillId="4" borderId="0" xfId="0" applyFont="1" applyFill="1" applyAlignment="1">
      <alignment vertical="center"/>
    </xf>
    <xf numFmtId="0" fontId="23" fillId="8" borderId="0" xfId="0" applyFont="1" applyFill="1" applyAlignment="1">
      <alignment vertical="center"/>
    </xf>
    <xf numFmtId="0" fontId="47" fillId="0" borderId="0" xfId="0" applyFont="1" applyAlignment="1">
      <alignment vertical="center"/>
    </xf>
    <xf numFmtId="0" fontId="18" fillId="0" borderId="0" xfId="0" applyFont="1" applyAlignment="1">
      <alignment vertical="center"/>
    </xf>
    <xf numFmtId="0" fontId="48" fillId="0" borderId="0" xfId="0" applyFont="1" applyAlignment="1">
      <alignment vertical="center"/>
    </xf>
    <xf numFmtId="0" fontId="7" fillId="4" borderId="0" xfId="0" applyFont="1" applyFill="1" applyAlignment="1">
      <alignment horizontal="left" vertical="center"/>
    </xf>
    <xf numFmtId="0" fontId="7" fillId="0" borderId="0" xfId="0" applyFont="1" applyAlignment="1">
      <alignment horizontal="left" vertical="center"/>
    </xf>
    <xf numFmtId="0" fontId="19" fillId="0" borderId="0" xfId="0" applyFont="1" applyAlignment="1">
      <alignment vertical="center"/>
    </xf>
    <xf numFmtId="0" fontId="49" fillId="0" borderId="0" xfId="0" applyFont="1" applyAlignment="1">
      <alignment vertical="center"/>
    </xf>
    <xf numFmtId="0" fontId="49" fillId="8" borderId="0" xfId="0" applyFont="1" applyFill="1" applyAlignment="1">
      <alignment vertical="center"/>
    </xf>
    <xf numFmtId="0" fontId="48" fillId="8" borderId="0" xfId="0" applyFont="1" applyFill="1" applyAlignment="1">
      <alignment vertical="center"/>
    </xf>
    <xf numFmtId="0" fontId="19" fillId="8" borderId="0" xfId="0" applyFont="1" applyFill="1" applyAlignment="1">
      <alignment vertical="center"/>
    </xf>
    <xf numFmtId="0" fontId="50" fillId="4" borderId="0" xfId="0" applyFont="1" applyFill="1" applyAlignment="1">
      <alignment horizontal="left" vertical="center"/>
    </xf>
    <xf numFmtId="0" fontId="50" fillId="0" borderId="0" xfId="0" applyFont="1" applyAlignment="1">
      <alignment horizontal="left" vertical="center"/>
    </xf>
    <xf numFmtId="0" fontId="51" fillId="0" borderId="0" xfId="0" applyFont="1" applyAlignment="1">
      <alignment horizontal="left" vertical="center"/>
    </xf>
    <xf numFmtId="0" fontId="50" fillId="4" borderId="0" xfId="0" applyFont="1" applyFill="1" applyAlignment="1">
      <alignment horizontal="center" vertical="center"/>
    </xf>
    <xf numFmtId="164" fontId="50" fillId="0" borderId="1" xfId="0" applyNumberFormat="1" applyFont="1" applyBorder="1" applyAlignment="1">
      <alignment horizontal="center" vertical="center"/>
    </xf>
    <xf numFmtId="0" fontId="50" fillId="0" borderId="0" xfId="0" applyFont="1" applyAlignment="1">
      <alignment vertical="center"/>
    </xf>
    <xf numFmtId="0" fontId="50"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164" fontId="50" fillId="0" borderId="0" xfId="0" applyNumberFormat="1" applyFont="1" applyAlignment="1">
      <alignment horizontal="center" vertical="center"/>
    </xf>
    <xf numFmtId="0" fontId="7" fillId="0" borderId="0" xfId="0" applyFont="1" applyAlignment="1">
      <alignment vertical="center"/>
    </xf>
    <xf numFmtId="0" fontId="52" fillId="0" borderId="0" xfId="0" applyFont="1" applyAlignment="1">
      <alignment vertical="center"/>
    </xf>
    <xf numFmtId="0" fontId="48" fillId="0" borderId="0" xfId="0" applyFont="1"/>
    <xf numFmtId="0" fontId="49" fillId="0" borderId="0" xfId="0" applyFont="1"/>
    <xf numFmtId="0" fontId="20" fillId="4" borderId="0" xfId="0" applyFont="1" applyFill="1" applyAlignment="1">
      <alignment vertical="center"/>
    </xf>
    <xf numFmtId="0" fontId="52" fillId="0" borderId="0" xfId="0" applyFont="1"/>
    <xf numFmtId="0" fontId="51" fillId="4" borderId="0" xfId="0" applyFont="1" applyFill="1" applyAlignment="1">
      <alignment horizontal="center" vertical="center"/>
    </xf>
    <xf numFmtId="0" fontId="53" fillId="0" borderId="0" xfId="0" applyFont="1" applyAlignment="1">
      <alignment horizontal="center" vertical="center"/>
    </xf>
    <xf numFmtId="0" fontId="7" fillId="0" borderId="0" xfId="0" applyFont="1" applyAlignment="1">
      <alignment horizontal="left" vertical="top"/>
    </xf>
    <xf numFmtId="0" fontId="22" fillId="4" borderId="0" xfId="0" applyFont="1" applyFill="1" applyAlignment="1">
      <alignment horizontal="center" vertical="center"/>
    </xf>
    <xf numFmtId="0" fontId="17" fillId="0" borderId="0" xfId="0" applyFont="1" applyAlignment="1">
      <alignment vertical="center"/>
    </xf>
    <xf numFmtId="0" fontId="17" fillId="8" borderId="0" xfId="0" applyFont="1" applyFill="1" applyAlignment="1">
      <alignment vertical="center"/>
    </xf>
    <xf numFmtId="0" fontId="46" fillId="0" borderId="0" xfId="0" applyFont="1" applyAlignment="1">
      <alignment vertical="center"/>
    </xf>
    <xf numFmtId="1" fontId="50" fillId="0" borderId="16" xfId="0" applyNumberFormat="1" applyFont="1" applyBorder="1" applyAlignment="1">
      <alignment horizontal="center" vertical="center" wrapText="1"/>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center" vertical="center" wrapText="1"/>
      <protection locked="0"/>
    </xf>
    <xf numFmtId="164" fontId="15" fillId="0" borderId="3" xfId="0" applyNumberFormat="1" applyFont="1" applyBorder="1" applyAlignment="1" applyProtection="1">
      <alignment horizontal="center" vertical="center" wrapText="1"/>
      <protection locked="0"/>
    </xf>
    <xf numFmtId="164" fontId="54" fillId="0" borderId="4" xfId="0" applyNumberFormat="1" applyFont="1" applyBorder="1" applyAlignment="1" applyProtection="1">
      <alignment horizontal="center" vertical="center" wrapText="1"/>
      <protection locked="0"/>
    </xf>
    <xf numFmtId="0" fontId="54" fillId="0" borderId="5" xfId="0" applyFont="1" applyBorder="1" applyAlignment="1" applyProtection="1">
      <alignment horizontal="center" vertical="center" wrapText="1"/>
      <protection locked="0"/>
    </xf>
    <xf numFmtId="0" fontId="19" fillId="26" borderId="17" xfId="0" applyFont="1" applyFill="1" applyBorder="1" applyAlignment="1" applyProtection="1">
      <alignment horizontal="left" vertical="center"/>
      <protection locked="0"/>
    </xf>
    <xf numFmtId="0" fontId="21" fillId="26" borderId="17" xfId="0" applyFont="1" applyFill="1" applyBorder="1" applyAlignment="1" applyProtection="1">
      <alignment vertical="center" wrapText="1"/>
      <protection locked="0"/>
    </xf>
    <xf numFmtId="1" fontId="6" fillId="26" borderId="17" xfId="0" applyNumberFormat="1" applyFont="1" applyFill="1" applyBorder="1" applyAlignment="1" applyProtection="1">
      <alignment horizontal="center" vertical="center" wrapText="1"/>
      <protection locked="0"/>
    </xf>
    <xf numFmtId="164" fontId="15" fillId="26" borderId="17" xfId="0" applyNumberFormat="1" applyFont="1" applyFill="1" applyBorder="1" applyAlignment="1" applyProtection="1">
      <alignment horizontal="center" vertical="center" wrapText="1"/>
      <protection locked="0"/>
    </xf>
    <xf numFmtId="164" fontId="54" fillId="26" borderId="17" xfId="0" applyNumberFormat="1" applyFont="1" applyFill="1" applyBorder="1" applyAlignment="1" applyProtection="1">
      <alignment horizontal="center" vertical="center" wrapText="1"/>
      <protection locked="0"/>
    </xf>
    <xf numFmtId="0" fontId="55" fillId="26" borderId="17" xfId="0" applyFont="1" applyFill="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12" fillId="0" borderId="16" xfId="0" applyFont="1" applyBorder="1" applyAlignment="1" applyProtection="1">
      <alignment vertical="center" wrapText="1"/>
      <protection locked="0"/>
    </xf>
    <xf numFmtId="1" fontId="7" fillId="0" borderId="16" xfId="0" applyNumberFormat="1" applyFont="1" applyBorder="1" applyAlignment="1" applyProtection="1">
      <alignment horizontal="center" vertical="center"/>
      <protection locked="0"/>
    </xf>
    <xf numFmtId="164" fontId="4" fillId="0" borderId="16" xfId="0" applyNumberFormat="1" applyFont="1" applyBorder="1" applyAlignment="1" applyProtection="1">
      <alignment horizontal="center" vertical="center"/>
      <protection locked="0"/>
    </xf>
    <xf numFmtId="1" fontId="7" fillId="0" borderId="16" xfId="0" applyNumberFormat="1" applyFont="1" applyBorder="1" applyAlignment="1" applyProtection="1">
      <alignment horizontal="center" vertical="center" wrapText="1"/>
      <protection locked="0"/>
    </xf>
    <xf numFmtId="164" fontId="4" fillId="0" borderId="16" xfId="0" applyNumberFormat="1" applyFont="1" applyBorder="1" applyAlignment="1" applyProtection="1">
      <alignment horizontal="center" vertical="center" wrapText="1"/>
      <protection locked="0"/>
    </xf>
    <xf numFmtId="0" fontId="19" fillId="26" borderId="16" xfId="0" applyFont="1" applyFill="1" applyBorder="1" applyAlignment="1" applyProtection="1">
      <alignment horizontal="left" vertical="center"/>
      <protection locked="0"/>
    </xf>
    <xf numFmtId="0" fontId="21" fillId="26" borderId="16" xfId="0" applyFont="1" applyFill="1" applyBorder="1" applyAlignment="1" applyProtection="1">
      <alignment vertical="center" wrapText="1"/>
      <protection locked="0"/>
    </xf>
    <xf numFmtId="2" fontId="6" fillId="26" borderId="16" xfId="0" applyNumberFormat="1" applyFont="1" applyFill="1" applyBorder="1" applyAlignment="1" applyProtection="1">
      <alignment horizontal="center" vertical="center"/>
      <protection locked="0"/>
    </xf>
    <xf numFmtId="1" fontId="6" fillId="26" borderId="16" xfId="0" applyNumberFormat="1" applyFont="1" applyFill="1" applyBorder="1" applyAlignment="1" applyProtection="1">
      <alignment horizontal="center" vertical="center"/>
      <protection locked="0"/>
    </xf>
    <xf numFmtId="164" fontId="19" fillId="26" borderId="16" xfId="0" applyNumberFormat="1" applyFont="1" applyFill="1" applyBorder="1" applyAlignment="1" applyProtection="1">
      <alignment horizontal="center" vertical="center"/>
      <protection locked="0"/>
    </xf>
    <xf numFmtId="0" fontId="18" fillId="8" borderId="18" xfId="0" applyFont="1" applyFill="1" applyBorder="1" applyAlignment="1" applyProtection="1">
      <alignment horizontal="left" vertical="center"/>
      <protection locked="0"/>
    </xf>
    <xf numFmtId="0" fontId="21" fillId="8" borderId="18" xfId="0" applyFont="1" applyFill="1" applyBorder="1" applyAlignment="1" applyProtection="1">
      <alignment vertical="center" wrapText="1"/>
      <protection locked="0"/>
    </xf>
    <xf numFmtId="1" fontId="8" fillId="8" borderId="18" xfId="0" applyNumberFormat="1" applyFont="1" applyFill="1" applyBorder="1" applyAlignment="1" applyProtection="1">
      <alignment horizontal="center" vertical="center"/>
      <protection locked="0"/>
    </xf>
    <xf numFmtId="164" fontId="18" fillId="8" borderId="18" xfId="0" applyNumberFormat="1" applyFont="1" applyFill="1" applyBorder="1" applyAlignment="1" applyProtection="1">
      <alignment horizontal="center" vertical="center"/>
      <protection locked="0"/>
    </xf>
    <xf numFmtId="164" fontId="56" fillId="8" borderId="18" xfId="0" applyNumberFormat="1" applyFont="1" applyFill="1" applyBorder="1" applyAlignment="1" applyProtection="1">
      <alignment horizontal="center" vertical="center"/>
      <protection locked="0"/>
    </xf>
    <xf numFmtId="0" fontId="56" fillId="8" borderId="18" xfId="0" applyFont="1" applyFill="1" applyBorder="1" applyAlignment="1" applyProtection="1">
      <alignment horizontal="center" vertical="center"/>
      <protection locked="0"/>
    </xf>
    <xf numFmtId="0" fontId="17" fillId="26" borderId="3" xfId="0" applyFont="1" applyFill="1" applyBorder="1" applyAlignment="1" applyProtection="1">
      <alignment horizontal="left" vertical="center"/>
      <protection locked="0"/>
    </xf>
    <xf numFmtId="0" fontId="17" fillId="26" borderId="3" xfId="0" applyFont="1" applyFill="1" applyBorder="1" applyAlignment="1" applyProtection="1">
      <alignment vertical="center"/>
      <protection locked="0"/>
    </xf>
    <xf numFmtId="1" fontId="20" fillId="26" borderId="3" xfId="0" applyNumberFormat="1" applyFont="1" applyFill="1" applyBorder="1" applyAlignment="1" applyProtection="1">
      <alignment horizontal="center" vertical="center"/>
      <protection locked="0"/>
    </xf>
    <xf numFmtId="0" fontId="17" fillId="26" borderId="3" xfId="0" applyFont="1" applyFill="1" applyBorder="1" applyAlignment="1" applyProtection="1">
      <alignment horizontal="center" vertical="center"/>
      <protection locked="0"/>
    </xf>
    <xf numFmtId="0" fontId="57" fillId="26" borderId="3"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26" borderId="17" xfId="0" applyFont="1" applyFill="1" applyBorder="1" applyAlignment="1" applyProtection="1">
      <alignment horizontal="left" vertical="center"/>
      <protection locked="0"/>
    </xf>
    <xf numFmtId="0" fontId="6" fillId="26" borderId="17" xfId="0" applyFont="1" applyFill="1" applyBorder="1" applyAlignment="1" applyProtection="1">
      <alignment vertical="center" wrapText="1"/>
      <protection locked="0"/>
    </xf>
    <xf numFmtId="0" fontId="54" fillId="26" borderId="17" xfId="0" applyFont="1" applyFill="1" applyBorder="1" applyAlignment="1" applyProtection="1">
      <alignment vertical="center" wrapText="1"/>
      <protection locked="0"/>
    </xf>
    <xf numFmtId="0" fontId="54" fillId="26" borderId="17" xfId="0" applyFont="1" applyFill="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6" xfId="0" applyFont="1" applyBorder="1" applyAlignment="1" applyProtection="1">
      <alignment vertical="center" wrapText="1"/>
      <protection locked="0"/>
    </xf>
    <xf numFmtId="0" fontId="6" fillId="26" borderId="16" xfId="0" applyFont="1" applyFill="1" applyBorder="1" applyAlignment="1" applyProtection="1">
      <alignment horizontal="left" vertical="center"/>
      <protection locked="0"/>
    </xf>
    <xf numFmtId="0" fontId="6" fillId="26" borderId="16" xfId="0" applyFont="1" applyFill="1" applyBorder="1" applyAlignment="1" applyProtection="1">
      <alignment vertical="center" wrapText="1"/>
      <protection locked="0"/>
    </xf>
    <xf numFmtId="2" fontId="6" fillId="26" borderId="16" xfId="0" applyNumberFormat="1" applyFont="1" applyFill="1" applyBorder="1" applyAlignment="1" applyProtection="1">
      <alignment horizontal="center" vertical="center" wrapText="1"/>
      <protection locked="0"/>
    </xf>
    <xf numFmtId="1" fontId="6" fillId="26" borderId="16"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protection locked="0"/>
    </xf>
    <xf numFmtId="1" fontId="2" fillId="0" borderId="16" xfId="0" applyNumberFormat="1" applyFont="1" applyBorder="1" applyAlignment="1" applyProtection="1">
      <alignment horizontal="center" vertical="center" wrapText="1"/>
      <protection locked="0"/>
    </xf>
    <xf numFmtId="0" fontId="8" fillId="8" borderId="18" xfId="0" applyFont="1" applyFill="1" applyBorder="1" applyAlignment="1" applyProtection="1">
      <alignment horizontal="left" vertical="center"/>
      <protection locked="0"/>
    </xf>
    <xf numFmtId="0" fontId="6" fillId="8" borderId="18" xfId="0" applyFont="1" applyFill="1" applyBorder="1" applyAlignment="1" applyProtection="1">
      <alignment vertical="center" wrapText="1"/>
      <protection locked="0"/>
    </xf>
    <xf numFmtId="1" fontId="6" fillId="8" borderId="18" xfId="0" applyNumberFormat="1" applyFont="1" applyFill="1" applyBorder="1" applyAlignment="1" applyProtection="1">
      <alignment horizontal="center" vertical="center" wrapText="1"/>
      <protection locked="0"/>
    </xf>
    <xf numFmtId="0" fontId="7" fillId="26" borderId="3" xfId="0" applyFont="1" applyFill="1" applyBorder="1" applyAlignment="1" applyProtection="1">
      <alignment horizontal="left" vertical="center"/>
      <protection locked="0"/>
    </xf>
    <xf numFmtId="0" fontId="20" fillId="26" borderId="3" xfId="0" applyFont="1" applyFill="1" applyBorder="1" applyAlignment="1" applyProtection="1">
      <alignment vertical="center"/>
      <protection locked="0"/>
    </xf>
    <xf numFmtId="0" fontId="50" fillId="26" borderId="3" xfId="0" applyFont="1" applyFill="1" applyBorder="1" applyAlignment="1" applyProtection="1">
      <alignment horizontal="center" vertical="center"/>
      <protection locked="0"/>
    </xf>
    <xf numFmtId="164" fontId="54" fillId="0" borderId="3" xfId="0" applyNumberFormat="1" applyFont="1" applyBorder="1" applyAlignment="1" applyProtection="1">
      <alignment horizontal="center" vertical="center" wrapText="1"/>
      <protection locked="0"/>
    </xf>
    <xf numFmtId="0" fontId="54" fillId="0" borderId="3" xfId="0" applyFont="1" applyBorder="1" applyAlignment="1" applyProtection="1">
      <alignment horizontal="center" vertical="center" wrapText="1"/>
      <protection locked="0"/>
    </xf>
    <xf numFmtId="164" fontId="9" fillId="0" borderId="16" xfId="0" applyNumberFormat="1" applyFont="1" applyBorder="1" applyAlignment="1" applyProtection="1">
      <alignment horizontal="center" vertical="center" wrapText="1"/>
      <protection locked="0"/>
    </xf>
    <xf numFmtId="164" fontId="15" fillId="26" borderId="16" xfId="0" applyNumberFormat="1" applyFont="1" applyFill="1" applyBorder="1" applyAlignment="1" applyProtection="1">
      <alignment horizontal="center" vertical="center" wrapText="1"/>
      <protection locked="0"/>
    </xf>
    <xf numFmtId="1" fontId="7" fillId="8" borderId="18" xfId="0" applyNumberFormat="1" applyFont="1" applyFill="1" applyBorder="1" applyAlignment="1" applyProtection="1">
      <alignment horizontal="center" vertical="center"/>
      <protection locked="0"/>
    </xf>
    <xf numFmtId="164" fontId="4" fillId="8" borderId="18" xfId="0" applyNumberFormat="1" applyFont="1" applyFill="1" applyBorder="1" applyAlignment="1" applyProtection="1">
      <alignment horizontal="center" vertical="center"/>
      <protection locked="0"/>
    </xf>
    <xf numFmtId="164" fontId="50" fillId="8" borderId="18" xfId="0" applyNumberFormat="1" applyFont="1" applyFill="1" applyBorder="1" applyAlignment="1" applyProtection="1">
      <alignment horizontal="center" vertical="center"/>
      <protection locked="0"/>
    </xf>
    <xf numFmtId="0" fontId="50" fillId="8" borderId="18" xfId="0" applyFont="1" applyFill="1" applyBorder="1" applyAlignment="1" applyProtection="1">
      <alignment horizontal="center" vertical="center"/>
      <protection locked="0"/>
    </xf>
    <xf numFmtId="0" fontId="20" fillId="26" borderId="3" xfId="0" applyFont="1" applyFill="1" applyBorder="1" applyAlignment="1" applyProtection="1">
      <alignment horizontal="left" vertical="center"/>
      <protection locked="0"/>
    </xf>
    <xf numFmtId="0" fontId="15" fillId="0" borderId="2" xfId="0" applyFont="1" applyBorder="1" applyAlignment="1" applyProtection="1">
      <alignment horizontal="center" vertical="center" wrapText="1"/>
      <protection locked="0"/>
    </xf>
    <xf numFmtId="0" fontId="54" fillId="0" borderId="2" xfId="0" applyFont="1" applyBorder="1" applyAlignment="1" applyProtection="1">
      <alignment horizontal="center" vertical="center" wrapText="1"/>
      <protection locked="0"/>
    </xf>
    <xf numFmtId="0" fontId="19" fillId="26" borderId="0" xfId="0" applyFont="1" applyFill="1" applyAlignment="1" applyProtection="1">
      <alignment horizontal="left" vertical="center"/>
      <protection locked="0"/>
    </xf>
    <xf numFmtId="0" fontId="15" fillId="26" borderId="0" xfId="0" applyFont="1" applyFill="1" applyAlignment="1" applyProtection="1">
      <alignment vertical="center" wrapText="1"/>
      <protection locked="0"/>
    </xf>
    <xf numFmtId="1" fontId="6" fillId="26" borderId="0" xfId="0" applyNumberFormat="1" applyFont="1" applyFill="1" applyAlignment="1" applyProtection="1">
      <alignment horizontal="center" vertical="center" wrapText="1"/>
      <protection locked="0"/>
    </xf>
    <xf numFmtId="164" fontId="15" fillId="26" borderId="0" xfId="0" applyNumberFormat="1" applyFont="1" applyFill="1" applyAlignment="1" applyProtection="1">
      <alignment horizontal="center" vertical="center" wrapText="1"/>
      <protection locked="0"/>
    </xf>
    <xf numFmtId="164" fontId="54" fillId="26" borderId="0" xfId="0" applyNumberFormat="1" applyFont="1" applyFill="1" applyAlignment="1" applyProtection="1">
      <alignment horizontal="center" vertical="center" wrapText="1"/>
      <protection locked="0"/>
    </xf>
    <xf numFmtId="0" fontId="54" fillId="26" borderId="0" xfId="0" applyFont="1" applyFill="1" applyAlignment="1" applyProtection="1">
      <alignment horizontal="center" vertical="center"/>
      <protection locked="0"/>
    </xf>
    <xf numFmtId="0" fontId="15" fillId="26" borderId="16" xfId="0" applyFont="1" applyFill="1" applyBorder="1" applyAlignment="1" applyProtection="1">
      <alignment vertical="center" wrapText="1"/>
      <protection locked="0"/>
    </xf>
    <xf numFmtId="0" fontId="15" fillId="8" borderId="18" xfId="0" applyFont="1" applyFill="1" applyBorder="1" applyAlignment="1" applyProtection="1">
      <alignment vertical="center" wrapText="1"/>
      <protection locked="0"/>
    </xf>
    <xf numFmtId="1" fontId="15" fillId="26" borderId="0" xfId="0" applyNumberFormat="1" applyFont="1" applyFill="1" applyAlignment="1" applyProtection="1">
      <alignment horizontal="center" vertical="center" wrapText="1"/>
      <protection locked="0"/>
    </xf>
    <xf numFmtId="1" fontId="9" fillId="0" borderId="16" xfId="0" applyNumberFormat="1" applyFont="1" applyBorder="1" applyAlignment="1" applyProtection="1">
      <alignment horizontal="center" vertical="center" wrapText="1"/>
      <protection locked="0"/>
    </xf>
    <xf numFmtId="0" fontId="9" fillId="0" borderId="16" xfId="0" applyFont="1" applyBorder="1" applyAlignment="1" applyProtection="1">
      <alignment vertical="center" wrapText="1"/>
      <protection locked="0"/>
    </xf>
    <xf numFmtId="2" fontId="15" fillId="26" borderId="16" xfId="0" applyNumberFormat="1" applyFont="1" applyFill="1" applyBorder="1" applyAlignment="1" applyProtection="1">
      <alignment horizontal="center" vertical="center" wrapText="1"/>
      <protection locked="0"/>
    </xf>
    <xf numFmtId="1" fontId="15" fillId="26" borderId="16" xfId="0" applyNumberFormat="1" applyFont="1" applyFill="1" applyBorder="1" applyAlignment="1" applyProtection="1">
      <alignment horizontal="center" vertical="center" wrapText="1"/>
      <protection locked="0"/>
    </xf>
    <xf numFmtId="0" fontId="4" fillId="0" borderId="16" xfId="0" applyFont="1" applyBorder="1" applyAlignment="1" applyProtection="1">
      <alignment vertical="center" wrapText="1"/>
      <protection locked="0"/>
    </xf>
    <xf numFmtId="0" fontId="18" fillId="8" borderId="18" xfId="0" applyFont="1" applyFill="1" applyBorder="1" applyAlignment="1" applyProtection="1">
      <alignment vertical="center"/>
      <protection locked="0"/>
    </xf>
    <xf numFmtId="2" fontId="18" fillId="8" borderId="18" xfId="0" applyNumberFormat="1" applyFont="1" applyFill="1" applyBorder="1" applyAlignment="1" applyProtection="1">
      <alignment horizontal="center" vertical="center"/>
      <protection locked="0"/>
    </xf>
    <xf numFmtId="1" fontId="18" fillId="8" borderId="18" xfId="0" applyNumberFormat="1" applyFont="1" applyFill="1" applyBorder="1" applyAlignment="1" applyProtection="1">
      <alignment horizontal="center" vertical="center"/>
      <protection locked="0"/>
    </xf>
    <xf numFmtId="1" fontId="15" fillId="26" borderId="0" xfId="0" applyNumberFormat="1" applyFont="1" applyFill="1" applyAlignment="1">
      <alignment horizontal="center" vertical="center" wrapText="1"/>
    </xf>
    <xf numFmtId="0" fontId="6" fillId="0" borderId="3" xfId="0" applyFont="1" applyBorder="1" applyAlignment="1" applyProtection="1">
      <alignment horizontal="left" vertical="center" wrapText="1"/>
      <protection locked="0"/>
    </xf>
    <xf numFmtId="0" fontId="6" fillId="26" borderId="0" xfId="0" applyFont="1" applyFill="1" applyAlignment="1" applyProtection="1">
      <alignment horizontal="left" vertical="center"/>
      <protection locked="0"/>
    </xf>
    <xf numFmtId="164" fontId="15" fillId="26" borderId="0" xfId="0" applyNumberFormat="1" applyFont="1" applyFill="1" applyAlignment="1" applyProtection="1">
      <alignment horizontal="left" vertical="center" wrapText="1"/>
      <protection locked="0"/>
    </xf>
    <xf numFmtId="2" fontId="15" fillId="26" borderId="0" xfId="0" applyNumberFormat="1" applyFont="1" applyFill="1" applyAlignment="1" applyProtection="1">
      <alignment horizontal="center" vertical="center" wrapText="1"/>
      <protection locked="0"/>
    </xf>
    <xf numFmtId="1" fontId="15" fillId="26" borderId="0" xfId="0" applyNumberFormat="1" applyFont="1" applyFill="1" applyAlignment="1" applyProtection="1">
      <alignment horizontal="left" vertical="center" wrapText="1"/>
      <protection locked="0"/>
    </xf>
    <xf numFmtId="0" fontId="54" fillId="26" borderId="0" xfId="0" applyFont="1" applyFill="1" applyAlignment="1" applyProtection="1">
      <alignment horizontal="left" vertical="center"/>
      <protection locked="0"/>
    </xf>
    <xf numFmtId="1" fontId="9" fillId="0" borderId="16" xfId="0" applyNumberFormat="1" applyFont="1" applyBorder="1" applyAlignment="1" applyProtection="1">
      <alignment vertical="center" wrapText="1"/>
      <protection locked="0"/>
    </xf>
    <xf numFmtId="1" fontId="15" fillId="26" borderId="16" xfId="0" applyNumberFormat="1" applyFont="1" applyFill="1" applyBorder="1" applyAlignment="1" applyProtection="1">
      <alignment vertical="center" wrapText="1"/>
      <protection locked="0"/>
    </xf>
    <xf numFmtId="1" fontId="7" fillId="0" borderId="16" xfId="0" applyNumberFormat="1" applyFont="1" applyBorder="1" applyAlignment="1" applyProtection="1">
      <alignment vertical="center" wrapText="1"/>
      <protection locked="0"/>
    </xf>
    <xf numFmtId="1" fontId="16" fillId="0" borderId="16" xfId="0" applyNumberFormat="1"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6" fillId="8" borderId="18" xfId="0" applyFont="1" applyFill="1" applyBorder="1" applyAlignment="1" applyProtection="1">
      <alignment horizontal="left" vertical="center"/>
      <protection locked="0"/>
    </xf>
    <xf numFmtId="2" fontId="15" fillId="8" borderId="18" xfId="0" applyNumberFormat="1" applyFont="1" applyFill="1" applyBorder="1" applyAlignment="1" applyProtection="1">
      <alignment horizontal="center" vertical="center" wrapText="1"/>
      <protection locked="0"/>
    </xf>
    <xf numFmtId="1" fontId="15" fillId="8" borderId="18" xfId="0" applyNumberFormat="1" applyFont="1" applyFill="1" applyBorder="1" applyAlignment="1" applyProtection="1">
      <alignment horizontal="center" vertical="center" wrapText="1"/>
      <protection locked="0"/>
    </xf>
    <xf numFmtId="1" fontId="15" fillId="8" borderId="18" xfId="0" applyNumberFormat="1" applyFont="1" applyFill="1" applyBorder="1" applyAlignment="1" applyProtection="1">
      <alignment vertical="center" wrapText="1"/>
      <protection locked="0"/>
    </xf>
    <xf numFmtId="0" fontId="54" fillId="8" borderId="18" xfId="0" applyFont="1" applyFill="1" applyBorder="1" applyAlignment="1" applyProtection="1">
      <alignment horizontal="left" vertical="center"/>
      <protection locked="0"/>
    </xf>
    <xf numFmtId="0" fontId="56" fillId="8" borderId="18" xfId="0" applyFont="1" applyFill="1" applyBorder="1" applyAlignment="1" applyProtection="1">
      <alignment horizontal="left" vertical="center"/>
      <protection locked="0"/>
    </xf>
    <xf numFmtId="0" fontId="50" fillId="26" borderId="3" xfId="0" applyFont="1" applyFill="1" applyBorder="1" applyAlignment="1" applyProtection="1">
      <alignment horizontal="left" vertical="center"/>
      <protection locked="0"/>
    </xf>
    <xf numFmtId="0" fontId="45"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45" fillId="0" borderId="0" xfId="0" applyFont="1"/>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14" fillId="0" borderId="0" xfId="0" applyFont="1" applyAlignment="1" applyProtection="1">
      <alignment vertical="center"/>
      <protection locked="0"/>
    </xf>
    <xf numFmtId="0" fontId="13" fillId="0" borderId="0" xfId="0" applyFont="1" applyAlignment="1" applyProtection="1">
      <alignment vertical="center"/>
      <protection locked="0"/>
    </xf>
    <xf numFmtId="0" fontId="11" fillId="0" borderId="0" xfId="0" applyFont="1" applyAlignment="1" applyProtection="1">
      <alignment vertical="center"/>
      <protection locked="0"/>
    </xf>
    <xf numFmtId="0" fontId="11"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left" vertical="center"/>
      <protection locked="0"/>
    </xf>
    <xf numFmtId="0" fontId="6" fillId="26" borderId="16" xfId="0" applyFont="1" applyFill="1" applyBorder="1" applyAlignment="1" applyProtection="1">
      <alignment vertical="center"/>
      <protection locked="0"/>
    </xf>
    <xf numFmtId="0" fontId="7" fillId="0" borderId="17" xfId="0" applyFont="1" applyBorder="1" applyAlignment="1" applyProtection="1">
      <alignment horizontal="left" vertical="center"/>
      <protection locked="0"/>
    </xf>
    <xf numFmtId="0" fontId="7" fillId="0" borderId="17" xfId="0" applyFont="1" applyBorder="1" applyAlignment="1" applyProtection="1">
      <alignment vertical="center" wrapText="1"/>
      <protection locked="0"/>
    </xf>
    <xf numFmtId="1" fontId="50" fillId="0" borderId="17" xfId="0" applyNumberFormat="1" applyFont="1" applyBorder="1" applyAlignment="1">
      <alignment horizontal="center" vertical="center" wrapText="1"/>
    </xf>
    <xf numFmtId="1" fontId="7" fillId="0" borderId="17" xfId="0" applyNumberFormat="1" applyFont="1" applyBorder="1" applyAlignment="1" applyProtection="1">
      <alignment horizontal="center" vertical="center" wrapText="1"/>
      <protection locked="0"/>
    </xf>
    <xf numFmtId="0" fontId="7" fillId="0" borderId="18" xfId="0" applyFont="1" applyBorder="1" applyAlignment="1" applyProtection="1">
      <alignment vertical="center" wrapText="1"/>
      <protection locked="0"/>
    </xf>
    <xf numFmtId="1" fontId="7" fillId="0" borderId="18" xfId="0" applyNumberFormat="1" applyFont="1" applyBorder="1" applyAlignment="1" applyProtection="1">
      <alignment horizontal="center" vertical="center" wrapText="1"/>
      <protection locked="0"/>
    </xf>
    <xf numFmtId="0" fontId="12" fillId="0" borderId="18" xfId="0" applyFont="1" applyBorder="1" applyAlignment="1" applyProtection="1">
      <alignment vertical="center" wrapText="1"/>
      <protection locked="0"/>
    </xf>
    <xf numFmtId="164" fontId="4" fillId="0" borderId="18" xfId="0" applyNumberFormat="1" applyFont="1" applyBorder="1" applyAlignment="1" applyProtection="1">
      <alignment horizontal="center" vertical="center" wrapText="1"/>
      <protection locked="0"/>
    </xf>
    <xf numFmtId="0" fontId="7" fillId="8" borderId="20" xfId="0" applyFont="1" applyFill="1" applyBorder="1" applyAlignment="1" applyProtection="1">
      <alignment horizontal="left" vertical="center"/>
      <protection locked="0"/>
    </xf>
    <xf numFmtId="0" fontId="5" fillId="8" borderId="20" xfId="0" applyFont="1" applyFill="1" applyBorder="1" applyAlignment="1" applyProtection="1">
      <alignment vertical="center" wrapText="1"/>
      <protection locked="0"/>
    </xf>
    <xf numFmtId="0" fontId="5" fillId="26" borderId="21" xfId="0" applyFont="1" applyFill="1" applyBorder="1" applyAlignment="1" applyProtection="1">
      <alignment horizontal="left" vertical="center"/>
      <protection locked="0"/>
    </xf>
    <xf numFmtId="0" fontId="5" fillId="26" borderId="0" xfId="0" applyFont="1" applyFill="1" applyAlignment="1" applyProtection="1">
      <alignment horizontal="left" vertical="center"/>
      <protection locked="0"/>
    </xf>
    <xf numFmtId="0" fontId="5" fillId="26" borderId="0" xfId="0" applyFont="1" applyFill="1" applyAlignment="1" applyProtection="1">
      <alignment vertical="center"/>
      <protection locked="0"/>
    </xf>
    <xf numFmtId="0" fontId="9" fillId="5" borderId="16" xfId="0" applyFont="1" applyFill="1" applyBorder="1" applyAlignment="1" applyProtection="1">
      <alignment vertical="center" wrapText="1"/>
      <protection locked="0"/>
    </xf>
    <xf numFmtId="0" fontId="7"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vertical="center" wrapText="1"/>
      <protection locked="0"/>
    </xf>
    <xf numFmtId="0" fontId="0" fillId="5" borderId="0" xfId="0" applyFill="1" applyAlignment="1">
      <alignment vertical="center"/>
    </xf>
    <xf numFmtId="1" fontId="7" fillId="5" borderId="16" xfId="0" applyNumberFormat="1" applyFont="1" applyFill="1" applyBorder="1" applyAlignment="1" applyProtection="1">
      <alignment horizontal="center" vertical="center" wrapText="1"/>
      <protection locked="0"/>
    </xf>
    <xf numFmtId="1" fontId="7" fillId="5" borderId="16" xfId="0" applyNumberFormat="1" applyFont="1" applyFill="1" applyBorder="1" applyAlignment="1" applyProtection="1">
      <alignment vertical="center" wrapText="1"/>
      <protection locked="0"/>
    </xf>
    <xf numFmtId="0" fontId="7" fillId="5" borderId="0" xfId="0" applyFont="1" applyFill="1" applyAlignment="1" applyProtection="1">
      <alignment vertical="center"/>
      <protection locked="0"/>
    </xf>
    <xf numFmtId="0" fontId="52" fillId="5" borderId="0" xfId="0" applyFont="1" applyFill="1" applyAlignment="1">
      <alignment vertical="center"/>
    </xf>
    <xf numFmtId="1" fontId="9" fillId="5" borderId="16" xfId="0" applyNumberFormat="1" applyFont="1" applyFill="1" applyBorder="1" applyAlignment="1" applyProtection="1">
      <alignment horizontal="center" vertical="center" wrapText="1"/>
      <protection locked="0"/>
    </xf>
    <xf numFmtId="164" fontId="9" fillId="5" borderId="16" xfId="0" applyNumberFormat="1" applyFont="1" applyFill="1" applyBorder="1" applyAlignment="1" applyProtection="1">
      <alignment horizontal="center" vertical="center" wrapText="1"/>
      <protection locked="0"/>
    </xf>
    <xf numFmtId="0" fontId="4" fillId="5" borderId="0" xfId="0" applyFont="1" applyFill="1" applyAlignment="1">
      <alignment vertical="center"/>
    </xf>
    <xf numFmtId="2" fontId="7" fillId="0" borderId="16" xfId="0" applyNumberFormat="1" applyFont="1" applyBorder="1" applyAlignment="1" applyProtection="1">
      <alignment horizontal="center" vertical="center" wrapText="1"/>
      <protection locked="0"/>
    </xf>
    <xf numFmtId="0" fontId="7" fillId="5" borderId="0" xfId="0" applyFont="1" applyFill="1" applyAlignment="1">
      <alignment vertical="center"/>
    </xf>
    <xf numFmtId="0" fontId="52" fillId="5" borderId="0" xfId="0" applyFont="1" applyFill="1"/>
    <xf numFmtId="0" fontId="7" fillId="5" borderId="18" xfId="0" applyFont="1" applyFill="1" applyBorder="1" applyAlignment="1" applyProtection="1">
      <alignment vertical="center" wrapText="1"/>
      <protection locked="0"/>
    </xf>
    <xf numFmtId="0" fontId="7" fillId="5" borderId="18" xfId="0" applyFont="1" applyFill="1" applyBorder="1" applyAlignment="1" applyProtection="1">
      <alignment horizontal="left" vertical="center"/>
      <protection locked="0"/>
    </xf>
    <xf numFmtId="1" fontId="7" fillId="5" borderId="18" xfId="0" applyNumberFormat="1" applyFont="1" applyFill="1" applyBorder="1" applyAlignment="1" applyProtection="1">
      <alignment horizontal="center" vertical="center" wrapText="1"/>
      <protection locked="0"/>
    </xf>
    <xf numFmtId="0" fontId="50" fillId="5" borderId="18" xfId="0" applyFont="1" applyFill="1" applyBorder="1" applyAlignment="1" applyProtection="1">
      <alignment vertical="center" wrapText="1"/>
      <protection locked="0"/>
    </xf>
    <xf numFmtId="0" fontId="11" fillId="5" borderId="0" xfId="0" applyFont="1" applyFill="1" applyAlignment="1">
      <alignment vertical="center"/>
    </xf>
    <xf numFmtId="0" fontId="0" fillId="5" borderId="0" xfId="0" applyFill="1"/>
    <xf numFmtId="164" fontId="4" fillId="5" borderId="18" xfId="0" applyNumberFormat="1" applyFont="1" applyFill="1" applyBorder="1" applyAlignment="1" applyProtection="1">
      <alignment horizontal="center" vertical="center" wrapText="1"/>
      <protection locked="0"/>
    </xf>
    <xf numFmtId="0" fontId="7" fillId="5" borderId="17" xfId="0" applyFont="1" applyFill="1" applyBorder="1" applyAlignment="1" applyProtection="1">
      <alignment horizontal="left" vertical="center"/>
      <protection locked="0"/>
    </xf>
    <xf numFmtId="0" fontId="7" fillId="5" borderId="17" xfId="0" applyFont="1" applyFill="1" applyBorder="1" applyAlignment="1" applyProtection="1">
      <alignment vertical="center" wrapText="1"/>
      <protection locked="0"/>
    </xf>
    <xf numFmtId="1" fontId="7" fillId="5" borderId="17" xfId="0" applyNumberFormat="1" applyFont="1" applyFill="1" applyBorder="1" applyAlignment="1" applyProtection="1">
      <alignment horizontal="center" vertical="center" wrapText="1"/>
      <protection locked="0"/>
    </xf>
    <xf numFmtId="0" fontId="4" fillId="5" borderId="16" xfId="0" applyFont="1" applyFill="1" applyBorder="1" applyAlignment="1" applyProtection="1">
      <alignment horizontal="left" vertical="center"/>
      <protection locked="0"/>
    </xf>
    <xf numFmtId="1" fontId="7" fillId="5" borderId="16" xfId="0" applyNumberFormat="1" applyFont="1" applyFill="1" applyBorder="1" applyAlignment="1" applyProtection="1">
      <alignment horizontal="center" vertical="center"/>
      <protection locked="0"/>
    </xf>
    <xf numFmtId="164" fontId="4" fillId="5" borderId="16" xfId="0" applyNumberFormat="1" applyFont="1" applyFill="1" applyBorder="1" applyAlignment="1" applyProtection="1">
      <alignment horizontal="center" vertical="center"/>
      <protection locked="0"/>
    </xf>
    <xf numFmtId="0" fontId="45" fillId="5" borderId="0" xfId="0" applyFont="1" applyFill="1" applyAlignment="1">
      <alignment vertical="center"/>
    </xf>
    <xf numFmtId="1" fontId="0" fillId="5" borderId="0" xfId="0" applyNumberFormat="1" applyFill="1" applyAlignment="1">
      <alignment vertical="center"/>
    </xf>
    <xf numFmtId="1" fontId="9" fillId="0" borderId="18" xfId="0" applyNumberFormat="1" applyFont="1" applyBorder="1" applyAlignment="1" applyProtection="1">
      <alignment horizontal="center" vertical="center" wrapText="1"/>
      <protection locked="0"/>
    </xf>
    <xf numFmtId="0" fontId="0" fillId="5" borderId="0" xfId="0" applyFill="1" applyAlignment="1">
      <alignment wrapText="1"/>
    </xf>
    <xf numFmtId="0" fontId="12" fillId="5" borderId="16" xfId="0" applyFont="1" applyFill="1" applyBorder="1" applyAlignment="1" applyProtection="1">
      <alignment vertical="center" wrapText="1"/>
      <protection locked="0"/>
    </xf>
    <xf numFmtId="0" fontId="12" fillId="5" borderId="18" xfId="0" applyFont="1" applyFill="1" applyBorder="1" applyAlignment="1" applyProtection="1">
      <alignment vertical="center" wrapText="1"/>
      <protection locked="0"/>
    </xf>
    <xf numFmtId="164" fontId="9" fillId="0" borderId="18"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left" vertical="center"/>
      <protection locked="0"/>
    </xf>
    <xf numFmtId="0" fontId="0" fillId="0" borderId="6" xfId="0" applyBorder="1" applyAlignment="1">
      <alignment vertical="center" wrapText="1"/>
    </xf>
    <xf numFmtId="0" fontId="0" fillId="5" borderId="6" xfId="0" applyFill="1" applyBorder="1" applyAlignment="1">
      <alignment vertical="center" wrapText="1"/>
    </xf>
    <xf numFmtId="0" fontId="7"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2" fontId="9" fillId="0" borderId="16" xfId="0" applyNumberFormat="1" applyFont="1" applyBorder="1" applyAlignment="1" applyProtection="1">
      <alignment horizontal="center" vertical="center" wrapText="1"/>
      <protection locked="0"/>
    </xf>
    <xf numFmtId="1" fontId="9" fillId="0" borderId="23" xfId="0" applyNumberFormat="1" applyFont="1" applyBorder="1" applyAlignment="1" applyProtection="1">
      <alignment horizontal="center" vertical="center" wrapText="1"/>
      <protection locked="0"/>
    </xf>
    <xf numFmtId="2" fontId="9" fillId="0" borderId="18" xfId="0" applyNumberFormat="1" applyFont="1" applyBorder="1" applyAlignment="1" applyProtection="1">
      <alignment horizontal="center" vertical="center" wrapText="1"/>
      <protection locked="0"/>
    </xf>
    <xf numFmtId="1" fontId="7" fillId="0" borderId="23" xfId="0" applyNumberFormat="1" applyFont="1" applyBorder="1" applyAlignment="1" applyProtection="1">
      <alignment horizontal="center" vertical="center" wrapText="1"/>
      <protection locked="0"/>
    </xf>
    <xf numFmtId="2" fontId="7" fillId="0" borderId="17" xfId="0" applyNumberFormat="1" applyFont="1" applyBorder="1" applyAlignment="1" applyProtection="1">
      <alignment horizontal="center" vertical="center" wrapText="1"/>
      <protection locked="0"/>
    </xf>
    <xf numFmtId="2" fontId="2" fillId="0" borderId="16" xfId="0" applyNumberFormat="1" applyFont="1" applyBorder="1" applyAlignment="1" applyProtection="1">
      <alignment horizontal="center" vertical="center" wrapText="1"/>
      <protection locked="0"/>
    </xf>
    <xf numFmtId="2" fontId="7" fillId="0" borderId="18" xfId="0" applyNumberFormat="1" applyFont="1" applyBorder="1" applyAlignment="1" applyProtection="1">
      <alignment horizontal="center" vertical="center" wrapText="1"/>
      <protection locked="0"/>
    </xf>
    <xf numFmtId="2" fontId="7" fillId="0" borderId="16" xfId="0" applyNumberFormat="1" applyFont="1" applyBorder="1" applyAlignment="1" applyProtection="1">
      <alignment horizontal="center" vertical="center"/>
      <protection locked="0"/>
    </xf>
    <xf numFmtId="0" fontId="3" fillId="26" borderId="16" xfId="0" applyFont="1" applyFill="1" applyBorder="1" applyAlignment="1" applyProtection="1">
      <alignment horizontal="left" vertical="center"/>
      <protection locked="0"/>
    </xf>
    <xf numFmtId="0" fontId="61" fillId="0" borderId="16" xfId="0" applyFont="1" applyBorder="1" applyAlignment="1" applyProtection="1">
      <alignment horizontal="left" vertical="center" wrapText="1"/>
      <protection locked="0"/>
    </xf>
    <xf numFmtId="0" fontId="51" fillId="0" borderId="16" xfId="0" applyFont="1" applyBorder="1" applyAlignment="1" applyProtection="1">
      <alignment horizontal="center" vertical="center" wrapText="1"/>
      <protection locked="0"/>
    </xf>
    <xf numFmtId="0" fontId="50" fillId="0" borderId="16" xfId="0" applyFont="1" applyBorder="1" applyAlignment="1" applyProtection="1">
      <alignment horizontal="center" vertical="center"/>
      <protection locked="0"/>
    </xf>
    <xf numFmtId="0" fontId="50" fillId="0" borderId="0" xfId="0" applyFont="1" applyAlignment="1">
      <alignment horizontal="center" vertical="center" wrapText="1"/>
    </xf>
    <xf numFmtId="0" fontId="50" fillId="0" borderId="16" xfId="0" applyFont="1" applyBorder="1" applyAlignment="1" applyProtection="1">
      <alignment horizontal="center" vertical="center" wrapText="1"/>
      <protection locked="0"/>
    </xf>
    <xf numFmtId="0" fontId="10" fillId="0" borderId="0" xfId="0" applyFont="1" applyAlignment="1">
      <alignment vertical="center" wrapText="1"/>
    </xf>
    <xf numFmtId="0" fontId="61" fillId="0" borderId="16" xfId="0" applyFont="1" applyBorder="1" applyAlignment="1" applyProtection="1">
      <alignment horizontal="center" vertical="center" wrapText="1"/>
      <protection locked="0"/>
    </xf>
    <xf numFmtId="0" fontId="62" fillId="4" borderId="0" xfId="0" applyFont="1" applyFill="1" applyAlignment="1">
      <alignment vertical="center"/>
    </xf>
    <xf numFmtId="1" fontId="61" fillId="0" borderId="16" xfId="0" applyNumberFormat="1" applyFont="1" applyBorder="1" applyAlignment="1">
      <alignment horizontal="center" vertical="center" wrapText="1"/>
    </xf>
    <xf numFmtId="1" fontId="63" fillId="26" borderId="0" xfId="0" applyNumberFormat="1" applyFont="1" applyFill="1" applyAlignment="1">
      <alignment horizontal="center" vertical="center" wrapText="1"/>
    </xf>
    <xf numFmtId="1" fontId="63" fillId="26" borderId="16" xfId="0" applyNumberFormat="1" applyFont="1" applyFill="1" applyBorder="1" applyAlignment="1">
      <alignment horizontal="center" vertical="center" wrapText="1"/>
    </xf>
    <xf numFmtId="1" fontId="63" fillId="26" borderId="16" xfId="0" applyNumberFormat="1" applyFont="1" applyFill="1" applyBorder="1" applyAlignment="1" applyProtection="1">
      <alignment horizontal="center" vertical="center" wrapText="1"/>
      <protection locked="0"/>
    </xf>
    <xf numFmtId="1" fontId="64" fillId="0" borderId="16" xfId="0" applyNumberFormat="1" applyFont="1" applyBorder="1" applyAlignment="1" applyProtection="1">
      <alignment horizontal="center" vertical="center" wrapText="1"/>
      <protection locked="0"/>
    </xf>
    <xf numFmtId="1" fontId="65" fillId="35" borderId="16" xfId="0" applyNumberFormat="1" applyFont="1" applyFill="1" applyBorder="1" applyAlignment="1" applyProtection="1">
      <alignment horizontal="center" vertical="center" wrapText="1"/>
      <protection locked="0"/>
    </xf>
    <xf numFmtId="1" fontId="64" fillId="0" borderId="16" xfId="0" applyNumberFormat="1" applyFont="1" applyBorder="1" applyAlignment="1" applyProtection="1">
      <alignment vertical="center" wrapText="1"/>
      <protection locked="0"/>
    </xf>
    <xf numFmtId="0" fontId="64" fillId="0" borderId="16" xfId="0" applyFont="1" applyBorder="1" applyAlignment="1" applyProtection="1">
      <alignment vertical="center" wrapText="1"/>
      <protection locked="0"/>
    </xf>
    <xf numFmtId="1" fontId="66" fillId="0" borderId="16" xfId="0" applyNumberFormat="1" applyFont="1" applyBorder="1" applyAlignment="1" applyProtection="1">
      <alignment horizontal="center" vertical="center" wrapText="1"/>
      <protection locked="0"/>
    </xf>
    <xf numFmtId="1" fontId="67" fillId="36" borderId="18" xfId="0" applyNumberFormat="1" applyFont="1" applyFill="1" applyBorder="1" applyAlignment="1">
      <alignment horizontal="center" vertical="center" wrapText="1"/>
    </xf>
    <xf numFmtId="2" fontId="68" fillId="26" borderId="3" xfId="0" applyNumberFormat="1" applyFont="1" applyFill="1" applyBorder="1" applyAlignment="1">
      <alignment horizontal="center" vertical="center"/>
    </xf>
    <xf numFmtId="1" fontId="63" fillId="26" borderId="0" xfId="0" applyNumberFormat="1" applyFont="1" applyFill="1" applyAlignment="1" applyProtection="1">
      <alignment horizontal="center" vertical="center" wrapText="1"/>
      <protection locked="0"/>
    </xf>
    <xf numFmtId="1" fontId="61" fillId="35" borderId="16" xfId="0" applyNumberFormat="1" applyFont="1" applyFill="1" applyBorder="1" applyAlignment="1">
      <alignment horizontal="center" vertical="center" wrapText="1"/>
    </xf>
    <xf numFmtId="1" fontId="64" fillId="35" borderId="16" xfId="0" applyNumberFormat="1" applyFont="1" applyFill="1" applyBorder="1" applyAlignment="1" applyProtection="1">
      <alignment horizontal="center" vertical="center" wrapText="1"/>
      <protection locked="0"/>
    </xf>
    <xf numFmtId="0" fontId="69" fillId="0" borderId="0" xfId="0" applyFont="1" applyAlignment="1">
      <alignment vertical="center"/>
    </xf>
    <xf numFmtId="1" fontId="61" fillId="0" borderId="18" xfId="0" applyNumberFormat="1" applyFont="1" applyBorder="1" applyAlignment="1">
      <alignment horizontal="center" vertical="center" wrapText="1"/>
    </xf>
    <xf numFmtId="1" fontId="64" fillId="0" borderId="18" xfId="0" applyNumberFormat="1" applyFont="1" applyBorder="1" applyAlignment="1" applyProtection="1">
      <alignment horizontal="center" vertical="center" wrapText="1"/>
      <protection locked="0"/>
    </xf>
    <xf numFmtId="1" fontId="67" fillId="36" borderId="18" xfId="0" applyNumberFormat="1" applyFont="1" applyFill="1" applyBorder="1" applyAlignment="1">
      <alignment horizontal="center" vertical="center"/>
    </xf>
    <xf numFmtId="1" fontId="70" fillId="36" borderId="18" xfId="0" applyNumberFormat="1" applyFont="1" applyFill="1" applyBorder="1" applyAlignment="1" applyProtection="1">
      <alignment horizontal="center" vertical="center"/>
      <protection locked="0"/>
    </xf>
    <xf numFmtId="1" fontId="71" fillId="26" borderId="0" xfId="0" applyNumberFormat="1" applyFont="1" applyFill="1" applyAlignment="1" applyProtection="1">
      <alignment horizontal="center" vertical="center" wrapText="1"/>
      <protection locked="0"/>
    </xf>
    <xf numFmtId="1" fontId="71" fillId="26" borderId="0" xfId="0" applyNumberFormat="1" applyFont="1" applyFill="1" applyAlignment="1">
      <alignment horizontal="center" vertical="center" wrapText="1"/>
    </xf>
    <xf numFmtId="1" fontId="65" fillId="0" borderId="16" xfId="0" applyNumberFormat="1" applyFont="1" applyBorder="1" applyAlignment="1" applyProtection="1">
      <alignment horizontal="center" vertical="center" wrapText="1"/>
      <protection locked="0"/>
    </xf>
    <xf numFmtId="1" fontId="71" fillId="26" borderId="16" xfId="0" applyNumberFormat="1" applyFont="1" applyFill="1" applyBorder="1" applyAlignment="1" applyProtection="1">
      <alignment horizontal="center" vertical="center" wrapText="1"/>
      <protection locked="0"/>
    </xf>
    <xf numFmtId="1" fontId="71" fillId="26" borderId="16" xfId="0" applyNumberFormat="1" applyFont="1" applyFill="1" applyBorder="1" applyAlignment="1">
      <alignment horizontal="center" vertical="center" wrapText="1"/>
    </xf>
    <xf numFmtId="1" fontId="72" fillId="36" borderId="18" xfId="0" applyNumberFormat="1" applyFont="1" applyFill="1" applyBorder="1" applyAlignment="1" applyProtection="1">
      <alignment horizontal="center" vertical="center"/>
      <protection locked="0"/>
    </xf>
    <xf numFmtId="1" fontId="73" fillId="26" borderId="3" xfId="0" applyNumberFormat="1" applyFont="1" applyFill="1" applyBorder="1" applyAlignment="1" applyProtection="1">
      <alignment horizontal="center" vertical="center"/>
      <protection locked="0"/>
    </xf>
    <xf numFmtId="2" fontId="73" fillId="26" borderId="3" xfId="0" applyNumberFormat="1" applyFont="1" applyFill="1" applyBorder="1" applyAlignment="1">
      <alignment horizontal="center" vertical="center"/>
    </xf>
    <xf numFmtId="1" fontId="71" fillId="26" borderId="17" xfId="0" applyNumberFormat="1" applyFont="1" applyFill="1" applyBorder="1" applyAlignment="1" applyProtection="1">
      <alignment horizontal="center" vertical="center" wrapText="1"/>
      <protection locked="0"/>
    </xf>
    <xf numFmtId="1" fontId="71" fillId="26" borderId="17" xfId="0" applyNumberFormat="1" applyFont="1" applyFill="1" applyBorder="1" applyAlignment="1">
      <alignment horizontal="center" vertical="center" wrapText="1"/>
    </xf>
    <xf numFmtId="1" fontId="61" fillId="36" borderId="18" xfId="0" applyNumberFormat="1" applyFont="1" applyFill="1" applyBorder="1" applyAlignment="1">
      <alignment horizontal="center" vertical="center"/>
    </xf>
    <xf numFmtId="1" fontId="65" fillId="36" borderId="18" xfId="0" applyNumberFormat="1" applyFont="1" applyFill="1" applyBorder="1" applyAlignment="1" applyProtection="1">
      <alignment horizontal="center" vertical="center"/>
      <protection locked="0"/>
    </xf>
    <xf numFmtId="1" fontId="61" fillId="0" borderId="17" xfId="0" applyNumberFormat="1" applyFont="1" applyBorder="1" applyAlignment="1">
      <alignment horizontal="center" vertical="center" wrapText="1"/>
    </xf>
    <xf numFmtId="1" fontId="65" fillId="0" borderId="17" xfId="0" applyNumberFormat="1" applyFont="1" applyBorder="1" applyAlignment="1" applyProtection="1">
      <alignment horizontal="center" vertical="center" wrapText="1"/>
      <protection locked="0"/>
    </xf>
    <xf numFmtId="1" fontId="61" fillId="35" borderId="17" xfId="0" applyNumberFormat="1" applyFont="1" applyFill="1" applyBorder="1" applyAlignment="1">
      <alignment horizontal="center" vertical="center" wrapText="1"/>
    </xf>
    <xf numFmtId="1" fontId="65" fillId="35" borderId="17" xfId="0" applyNumberFormat="1" applyFont="1" applyFill="1" applyBorder="1" applyAlignment="1" applyProtection="1">
      <alignment horizontal="center" vertical="center" wrapText="1"/>
      <protection locked="0"/>
    </xf>
    <xf numFmtId="1" fontId="71" fillId="26" borderId="16" xfId="0" applyNumberFormat="1" applyFont="1" applyFill="1" applyBorder="1" applyAlignment="1" applyProtection="1">
      <alignment horizontal="center" vertical="center"/>
      <protection locked="0"/>
    </xf>
    <xf numFmtId="1" fontId="71" fillId="26" borderId="16" xfId="0" applyNumberFormat="1" applyFont="1" applyFill="1" applyBorder="1" applyAlignment="1">
      <alignment horizontal="center" vertical="center"/>
    </xf>
    <xf numFmtId="1" fontId="65" fillId="0" borderId="18" xfId="0" applyNumberFormat="1" applyFont="1" applyBorder="1" applyAlignment="1" applyProtection="1">
      <alignment horizontal="center" vertical="center" wrapText="1"/>
      <protection locked="0"/>
    </xf>
    <xf numFmtId="1" fontId="61" fillId="35" borderId="18" xfId="0" applyNumberFormat="1" applyFont="1" applyFill="1" applyBorder="1" applyAlignment="1">
      <alignment horizontal="center" vertical="center" wrapText="1"/>
    </xf>
    <xf numFmtId="1" fontId="65" fillId="35" borderId="18" xfId="0" applyNumberFormat="1" applyFont="1" applyFill="1" applyBorder="1" applyAlignment="1" applyProtection="1">
      <alignment horizontal="center" vertical="center" wrapText="1"/>
      <protection locked="0"/>
    </xf>
    <xf numFmtId="1" fontId="74" fillId="36" borderId="18" xfId="0" applyNumberFormat="1" applyFont="1" applyFill="1" applyBorder="1" applyAlignment="1">
      <alignment horizontal="center" vertical="center" wrapText="1"/>
    </xf>
    <xf numFmtId="1" fontId="71" fillId="36" borderId="18" xfId="0" applyNumberFormat="1" applyFont="1" applyFill="1" applyBorder="1" applyAlignment="1" applyProtection="1">
      <alignment horizontal="center" vertical="center" wrapText="1"/>
      <protection locked="0"/>
    </xf>
    <xf numFmtId="1" fontId="61" fillId="0" borderId="16" xfId="0" applyNumberFormat="1" applyFont="1" applyBorder="1" applyAlignment="1">
      <alignment horizontal="center" vertical="center"/>
    </xf>
    <xf numFmtId="1" fontId="65" fillId="0" borderId="16" xfId="0" applyNumberFormat="1" applyFont="1" applyBorder="1" applyAlignment="1" applyProtection="1">
      <alignment horizontal="center" vertical="center"/>
      <protection locked="0"/>
    </xf>
    <xf numFmtId="1" fontId="61" fillId="35" borderId="16" xfId="0" applyNumberFormat="1" applyFont="1" applyFill="1" applyBorder="1" applyAlignment="1">
      <alignment horizontal="center" vertical="center"/>
    </xf>
    <xf numFmtId="1" fontId="65" fillId="35" borderId="16" xfId="0" applyNumberFormat="1" applyFont="1" applyFill="1" applyBorder="1" applyAlignment="1" applyProtection="1">
      <alignment horizontal="center" vertical="center"/>
      <protection locked="0"/>
    </xf>
    <xf numFmtId="0" fontId="65" fillId="0" borderId="16" xfId="0" applyFont="1" applyBorder="1" applyAlignment="1" applyProtection="1">
      <alignment horizontal="left" vertical="center" wrapText="1"/>
      <protection locked="0"/>
    </xf>
    <xf numFmtId="0" fontId="4" fillId="0" borderId="0" xfId="0" applyFont="1" applyAlignment="1">
      <alignment vertical="center" wrapText="1"/>
    </xf>
    <xf numFmtId="0" fontId="4" fillId="0" borderId="0" xfId="0" applyFont="1" applyAlignment="1">
      <alignment horizontal="center" vertical="center"/>
    </xf>
    <xf numFmtId="164" fontId="1" fillId="0" borderId="16" xfId="0" applyNumberFormat="1" applyFont="1" applyBorder="1" applyAlignment="1" applyProtection="1">
      <alignment horizontal="center" vertical="center"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255270</xdr:colOff>
      <xdr:row>0</xdr:row>
      <xdr:rowOff>125730</xdr:rowOff>
    </xdr:from>
    <xdr:to>
      <xdr:col>16</xdr:col>
      <xdr:colOff>17339</xdr:colOff>
      <xdr:row>79</xdr:row>
      <xdr:rowOff>3</xdr:rowOff>
    </xdr:to>
    <xdr:sp macro="" textlink="">
      <xdr:nvSpPr>
        <xdr:cNvPr id="1025" name="TextBox 1">
          <a:extLst>
            <a:ext uri="{FF2B5EF4-FFF2-40B4-BE49-F238E27FC236}">
              <a16:creationId xmlns:a16="http://schemas.microsoft.com/office/drawing/2014/main" id="{3C92A449-9E38-41CC-A149-41253CF7A266}"/>
            </a:ext>
          </a:extLst>
        </xdr:cNvPr>
        <xdr:cNvSpPr>
          <a:spLocks noChangeArrowheads="1"/>
        </xdr:cNvSpPr>
      </xdr:nvSpPr>
      <xdr:spPr bwMode="auto">
        <a:xfrm>
          <a:off x="257175" y="133350"/>
          <a:ext cx="9496425" cy="14916150"/>
        </a:xfrm>
        <a:prstGeom prst="rect">
          <a:avLst/>
        </a:prstGeom>
        <a:solidFill>
          <a:sysClr val="window" lastClr="FFFFFF"/>
        </a:solidFill>
        <a:ln w="9525">
          <a:solidFill>
            <a:srgbClr val="BCBCBC"/>
          </a:solidFill>
          <a:miter lim="800000"/>
          <a:headEnd/>
          <a:tailEnd/>
        </a:ln>
      </xdr:spPr>
      <xdr:txBody>
        <a:bodyPr vertOverflow="clip" wrap="square" lIns="91440" tIns="45720" rIns="91440" bIns="45720" anchor="t" upright="1"/>
        <a:lstStyle/>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endParaRPr lang="en-US" sz="2800" b="1" i="0" u="none" strike="noStrike" baseline="0">
            <a:solidFill>
              <a:srgbClr val="000000"/>
            </a:solidFill>
            <a:latin typeface="Calibri"/>
            <a:cs typeface="Calibri"/>
          </a:endParaRPr>
        </a:p>
        <a:p>
          <a:pPr algn="l" rtl="0">
            <a:defRPr sz="1000"/>
          </a:pPr>
          <a:endParaRPr lang="en-US" sz="2800" b="1" i="0" u="none" strike="noStrike" baseline="0">
            <a:solidFill>
              <a:srgbClr val="000000"/>
            </a:solidFill>
            <a:latin typeface="Calibri"/>
            <a:cs typeface="Calibri"/>
          </a:endParaRPr>
        </a:p>
        <a:p>
          <a:pPr algn="l" rtl="0">
            <a:defRPr sz="1000"/>
          </a:pPr>
          <a:endParaRPr lang="en-US" sz="2800" b="1" i="0" u="none" strike="noStrike" baseline="0">
            <a:solidFill>
              <a:srgbClr val="000000"/>
            </a:solidFill>
            <a:latin typeface="Calibri"/>
            <a:cs typeface="Calibri"/>
          </a:endParaRPr>
        </a:p>
        <a:p>
          <a:pPr algn="l" rtl="0">
            <a:defRPr sz="1000"/>
          </a:pPr>
          <a:r>
            <a:rPr lang="en-NL" sz="2800" b="1" i="0" u="none" strike="noStrike" baseline="0">
              <a:solidFill>
                <a:srgbClr val="000000"/>
              </a:solidFill>
              <a:latin typeface="Calibri"/>
              <a:cs typeface="Calibri"/>
            </a:rPr>
            <a:t>FAIR TAX MONITOR</a:t>
          </a:r>
        </a:p>
        <a:p>
          <a:pPr algn="l" rtl="0">
            <a:defRPr sz="1000"/>
          </a:pPr>
          <a:endParaRPr lang="en-NL" sz="1100" b="0" i="0" u="none" strike="noStrike" baseline="0">
            <a:solidFill>
              <a:srgbClr val="000000"/>
            </a:solidFill>
            <a:latin typeface="Calibri"/>
            <a:cs typeface="Calibri"/>
          </a:endParaRPr>
        </a:p>
        <a:p>
          <a:pPr algn="l" rtl="0">
            <a:defRPr sz="1000"/>
          </a:pPr>
          <a:r>
            <a:rPr lang="en-NL" sz="1600" b="1" i="0" u="none" strike="noStrike" baseline="0">
              <a:solidFill>
                <a:srgbClr val="000000"/>
              </a:solidFill>
              <a:latin typeface="Calibri"/>
              <a:cs typeface="Calibri"/>
            </a:rPr>
            <a:t>Contexte général</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Le projet Fair Tax Monitor (FTM) a démarré en </a:t>
          </a:r>
          <a:r>
            <a:rPr lang="en-US" sz="1100" b="0" i="0" u="none" strike="noStrike" baseline="0">
              <a:solidFill>
                <a:srgbClr val="000000"/>
              </a:solidFill>
              <a:latin typeface="Calibri"/>
              <a:cs typeface="Calibri"/>
            </a:rPr>
            <a:t>D</a:t>
          </a:r>
          <a:r>
            <a:rPr lang="en-NL" sz="1100" b="0" i="0" u="none" strike="noStrike" baseline="0">
              <a:solidFill>
                <a:srgbClr val="000000"/>
              </a:solidFill>
              <a:latin typeface="Calibri"/>
              <a:cs typeface="Calibri"/>
            </a:rPr>
            <a:t>écembre 2014. Le projet FTM a été développé par Oxfam Novib et Tax Justice Network-Africa en collaboration avec certains partenaires et les bureaux nationaux d'Oxfam. </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L'objectif global du Fair Tax Monitor est de renforcer les activités de plaidoyer aux niveaux nationaux et internationaux. Grâce au développement des compétences techniques localement a propos des questions de fiscalité techniques, il apporte une vue d'ensemble des systèmes fiscaux nationaux et identifie les principaux défis auxquels ils sont confrontés. L'outil fournit des preuves fiables pour les actions de plaidoyer et de lobbying relatives a nos partenaires, ce qui renforce leur position et augmente leur crédibilité ainsi que leur pouvoir d'influence. De plus, le FTM compare les éléments clés des systèmes fiscaux et complète ainsi les activités de la campagne mondiale Even it Up ! d'Oxfam et les activités de TJN-A réalisées à l’échelle du continent africain. Le projet est axé sur les politiques et pratiques fiscales et, par choix délibéré, il n'accorde qu'une attention aux questions liées aux dépenses publiques.</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Le document d'orientation, ainsi que la version récemment mise à jour du Cadre commun de recherche (CRF), seront utilisés à partir de 2019 pour la recherche par un certain nombre de nouveaux pays, ainsi que par les partenaires d'ActionAid.  Le CRF initial a été élaboré pendant la phase pilote en 2015/2016 et mis en application dans 4 pays pilotes : Le Bangladesh, le Pakistan, l’Ouganda et le Sénégal. Une première mise à jour du CRF a été effectuée en 2018 et mise en application dans 9 pays : Le Sénégal, la Tunisie, le Nigeria, l’Ouganda, le Pakistan, le Bangladesh, le Vietnam, le Cambodge, et les territoires palestiniens occupés. Alors que les versions précédentes du CRF n'étaient appliquées qu'en Afrique et en Asie du Sud-Est, la nouvelle méthodologie du CRF a pour ambition de s'étendre jusqu’en Amérique latine et d'augmenter considérablement le nombre de rapports nationaux impulsés en Afrique (également grâce au partenariat avec Action Aid). </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Les dernières révisions réalisées pour le CRF 2019 sont établies sur les contributions reçues lors d'une série de réunions skype avec les membres du groupe de travail FTM (personnel et partenaires d'Oxfam) et lors des ateliers tenus à La Haye. Nous avons également pu recevoir des contributions d'experts internes et externes travaillant sur la fiscalité et le développement.</a:t>
          </a:r>
        </a:p>
        <a:p>
          <a:pPr algn="l" rtl="0">
            <a:defRPr sz="1000"/>
          </a:pPr>
          <a:r>
            <a:rPr lang="en-NL" sz="1100" b="0" i="0" u="none" strike="noStrike" baseline="0">
              <a:solidFill>
                <a:srgbClr val="000000"/>
              </a:solidFill>
              <a:latin typeface="Calibri"/>
              <a:cs typeface="Calibri"/>
            </a:rPr>
            <a:t>Avec le groupe de travail du projet, nous avons défini un régime fiscal équitable : (1) progressif et servant de mécanisme pour redistribuer les revenus d'une manière sensible au genre ; (2) permettant de lever des revenus suffisants pour remplir les fonctions gouvernementales et fournir des services essentiels ; (3) prévenant et éliminant les exonérations fiscales et les incitations fiscales pour l'élite ; et (4) luttant contre les causes de la fuite illicite des capitaux et l'évasion fiscale par les sociétés internationales et les nantis. </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Le cadre commun de recherche peut être utilisé pour recueillir des informations qualitatives et quantitatives d'une manière normalisée. Les données recueillies seront catégorisées, évaluées et saisies dans l'outil en ligne du FTM. Un rapport de recherche contenant des informations et des analyses plus détaillées sera disponible pour chaque pays cible sur </a:t>
          </a:r>
          <a:r>
            <a:rPr lang="en-NL" sz="1100" b="0" i="0" u="sng" strike="noStrike" baseline="0">
              <a:solidFill>
                <a:srgbClr val="000000"/>
              </a:solidFill>
              <a:latin typeface="Calibri"/>
              <a:cs typeface="Calibri"/>
            </a:rPr>
            <a:t>www.maketaxfair.net.</a:t>
          </a:r>
          <a:r>
            <a:rPr lang="en-NL" sz="1100" b="0" i="0" u="none" strike="noStrike" baseline="0">
              <a:solidFill>
                <a:srgbClr val="000000"/>
              </a:solidFill>
              <a:latin typeface="Calibri"/>
              <a:cs typeface="Calibri"/>
            </a:rPr>
            <a:t> </a:t>
          </a:r>
        </a:p>
        <a:p>
          <a:pPr algn="l" rtl="0">
            <a:defRPr sz="1000"/>
          </a:pPr>
          <a:endParaRPr lang="en-NL" sz="1100" b="0" i="0" u="none" strike="noStrike" baseline="0">
            <a:solidFill>
              <a:srgbClr val="000000"/>
            </a:solidFill>
            <a:latin typeface="Calibri"/>
            <a:cs typeface="Calibri"/>
          </a:endParaRPr>
        </a:p>
        <a:p>
          <a:pPr algn="l" rtl="0">
            <a:defRPr sz="1000"/>
          </a:pPr>
          <a:r>
            <a:rPr lang="en-NL" sz="1600" b="1" i="0" u="none" strike="noStrike" baseline="0">
              <a:solidFill>
                <a:srgbClr val="000000"/>
              </a:solidFill>
              <a:latin typeface="Calibri"/>
              <a:cs typeface="Calibri"/>
            </a:rPr>
            <a:t>Approche </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Le cadre commun de recherche est divisé en six catégories thématiques utilisées pour l'évaluation. Ces catégories sont destinées à couvrir les principaux problèmes auxquels les systèmes fiscaux des pays en développement sont confrontés aujourd'hui, et à diffuser l'idée d'un système fiscal équitable. Les catégories incluses dans la méthodologie du FTM pour évaluer les systèmes fiscaux sont les suivantes :</a:t>
          </a:r>
        </a:p>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r>
            <a:rPr lang="en-NL" sz="1600" b="0" i="0" u="none" strike="noStrike" baseline="0">
              <a:solidFill>
                <a:srgbClr val="000000"/>
              </a:solidFill>
              <a:latin typeface="Calibri"/>
              <a:cs typeface="Calibri"/>
            </a:rPr>
            <a:t>SYSTÈME FISCAL PROGRESSIF</a:t>
          </a:r>
        </a:p>
        <a:p>
          <a:pPr algn="l" rtl="0">
            <a:defRPr sz="1000"/>
          </a:pPr>
          <a:r>
            <a:rPr lang="en-NL" sz="1600" b="0" i="0" u="none" strike="noStrike" baseline="0">
              <a:solidFill>
                <a:srgbClr val="000000"/>
              </a:solidFill>
              <a:latin typeface="Calibri"/>
              <a:cs typeface="Calibri"/>
            </a:rPr>
            <a:t>REVENUS SUFFISANTS</a:t>
          </a:r>
        </a:p>
        <a:p>
          <a:pPr algn="l" rtl="0">
            <a:defRPr sz="1000"/>
          </a:pPr>
          <a:r>
            <a:rPr lang="en-NL" sz="1600" b="0" i="0" u="none" strike="noStrike" baseline="0">
              <a:solidFill>
                <a:srgbClr val="000000"/>
              </a:solidFill>
              <a:latin typeface="Calibri"/>
              <a:cs typeface="Calibri"/>
            </a:rPr>
            <a:t>CONCURRENCE FISCALE ET INCITATIONS FISCALES AUX ENTREPRISES</a:t>
          </a:r>
        </a:p>
        <a:p>
          <a:pPr algn="l" rtl="0">
            <a:defRPr sz="1000"/>
          </a:pPr>
          <a:r>
            <a:rPr lang="en-NL" sz="1600" b="0" i="0" u="none" strike="noStrike" baseline="0">
              <a:solidFill>
                <a:srgbClr val="000000"/>
              </a:solidFill>
              <a:latin typeface="Calibri"/>
              <a:cs typeface="Calibri"/>
            </a:rPr>
            <a:t>ADMINISTRATION FISCALE EFFICACE</a:t>
          </a:r>
        </a:p>
        <a:p>
          <a:pPr algn="l" rtl="0">
            <a:defRPr sz="1000"/>
          </a:pPr>
          <a:r>
            <a:rPr lang="en-NL" sz="1600" b="0" i="0" u="none" strike="noStrike" baseline="0">
              <a:solidFill>
                <a:srgbClr val="000000"/>
              </a:solidFill>
              <a:latin typeface="Calibri"/>
              <a:cs typeface="Calibri"/>
            </a:rPr>
            <a:t>DÉPENSES PUBLIQUES EN FAVEUR DES PLUS PAUVRES</a:t>
          </a:r>
        </a:p>
        <a:p>
          <a:pPr algn="l" rtl="0">
            <a:defRPr sz="1000"/>
          </a:pPr>
          <a:r>
            <a:rPr lang="en-NL" sz="1600" b="0" i="0" u="none" strike="noStrike" baseline="0">
              <a:solidFill>
                <a:srgbClr val="000000"/>
              </a:solidFill>
              <a:latin typeface="Calibri"/>
              <a:cs typeface="Calibri"/>
            </a:rPr>
            <a:t>FINANCES PUBLIQUES RESPONSABLES</a:t>
          </a:r>
        </a:p>
        <a:p>
          <a:pPr algn="l" rtl="0">
            <a:defRPr sz="1000"/>
          </a:pPr>
          <a:endParaRPr lang="en-NL" sz="1100" b="0" i="0" u="none" strike="noStrike" baseline="0">
            <a:solidFill>
              <a:srgbClr val="000000"/>
            </a:solidFill>
            <a:latin typeface="Calibri"/>
            <a:cs typeface="Calibri"/>
          </a:endParaRP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Afin d'évaluer correctement les catégories ci-dessus et de pouvoir comparer les données entre les pays, chaque catégorie est divisée en plusieurs sujets pour lesquels une série de questions de notation est proposée. Les questions de notation ont été formulées sous forme de questions binaires (oui/non) et leur structure est ajustée de manière à ce qu'un point de notation soit attribué à une réponse positive et un point de notation nul à une réponse négative. Pour les questions qualitatives, pour indiquer qu'un pays a un score partiellement positif, nous offrons la possibilité de donner 0,5 points. De cette façon, il est possible de travailler avec des données qualitatives et quantitatives et de les combiner pour construire la note finale pour chaque catégorie. </a:t>
          </a:r>
        </a:p>
        <a:p>
          <a:pPr algn="l" rtl="0">
            <a:defRPr sz="1000"/>
          </a:pPr>
          <a:endParaRPr lang="en-NL" sz="1100" b="0" i="0" u="none" strike="noStrike" baseline="0">
            <a:solidFill>
              <a:srgbClr val="000000"/>
            </a:solidFill>
            <a:latin typeface="Calibri"/>
            <a:cs typeface="Calibri"/>
          </a:endParaRPr>
        </a:p>
        <a:p>
          <a:pPr algn="l" rtl="0">
            <a:defRPr sz="1000"/>
          </a:pPr>
          <a:r>
            <a:rPr lang="en-NL" sz="1100" b="0" i="0" u="none" strike="noStrike" baseline="0">
              <a:solidFill>
                <a:srgbClr val="000000"/>
              </a:solidFill>
              <a:latin typeface="Calibri"/>
              <a:cs typeface="Calibri"/>
            </a:rPr>
            <a:t>L'échelle de notation est définie de zéro à dix ; zéro représentant une composante inéquitable d'un régime fiscal et dix représentant une composante équitable d'un régime fiscal. Les notes finales sont arrondies pour des raisons pratiques, mais les notes exactes sont disponibles dans les fiches méthodologiques pour chaque pays. L'échelle est également divisée en cinq intervalles colorés correspondant aux scores (0 à 2), (3 à 4), (5 à 6), (7 à 8) et (9 à 10).</a:t>
          </a:r>
        </a:p>
      </xdr:txBody>
    </xdr:sp>
    <xdr:clientData/>
  </xdr:twoCellAnchor>
  <xdr:twoCellAnchor editAs="oneCell">
    <xdr:from>
      <xdr:col>1</xdr:col>
      <xdr:colOff>0</xdr:colOff>
      <xdr:row>1</xdr:row>
      <xdr:rowOff>133350</xdr:rowOff>
    </xdr:from>
    <xdr:to>
      <xdr:col>4</xdr:col>
      <xdr:colOff>381000</xdr:colOff>
      <xdr:row>10</xdr:row>
      <xdr:rowOff>142875</xdr:rowOff>
    </xdr:to>
    <xdr:pic>
      <xdr:nvPicPr>
        <xdr:cNvPr id="1106" name="Picture 3">
          <a:extLst>
            <a:ext uri="{FF2B5EF4-FFF2-40B4-BE49-F238E27FC236}">
              <a16:creationId xmlns:a16="http://schemas.microsoft.com/office/drawing/2014/main" id="{2CCF8968-EDE6-42A5-B3D0-94F3FAB59AAD}"/>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23850"/>
          <a:ext cx="22098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295275</xdr:colOff>
      <xdr:row>1</xdr:row>
      <xdr:rowOff>76200</xdr:rowOff>
    </xdr:from>
    <xdr:to>
      <xdr:col>11</xdr:col>
      <xdr:colOff>600075</xdr:colOff>
      <xdr:row>7</xdr:row>
      <xdr:rowOff>0</xdr:rowOff>
    </xdr:to>
    <xdr:pic>
      <xdr:nvPicPr>
        <xdr:cNvPr id="1107" name="Picture 5">
          <a:extLst>
            <a:ext uri="{FF2B5EF4-FFF2-40B4-BE49-F238E27FC236}">
              <a16:creationId xmlns:a16="http://schemas.microsoft.com/office/drawing/2014/main" id="{4BFE30C9-D4DF-46CA-93CB-C13AD41C3B9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91275" y="266700"/>
          <a:ext cx="91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xdr:colOff>
      <xdr:row>1</xdr:row>
      <xdr:rowOff>47625</xdr:rowOff>
    </xdr:from>
    <xdr:to>
      <xdr:col>15</xdr:col>
      <xdr:colOff>466725</xdr:colOff>
      <xdr:row>7</xdr:row>
      <xdr:rowOff>0</xdr:rowOff>
    </xdr:to>
    <xdr:pic>
      <xdr:nvPicPr>
        <xdr:cNvPr id="1108" name="Picture 6">
          <a:extLst>
            <a:ext uri="{FF2B5EF4-FFF2-40B4-BE49-F238E27FC236}">
              <a16:creationId xmlns:a16="http://schemas.microsoft.com/office/drawing/2014/main" id="{9624682A-DF1F-4738-A323-43F609DF1F04}"/>
            </a:ext>
          </a:extLst>
        </xdr:cNvPr>
        <xdr:cNvPicPr preferRelativeResize="0">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238125"/>
          <a:ext cx="21812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xdr:colOff>
      <xdr:row>2</xdr:row>
      <xdr:rowOff>66675</xdr:rowOff>
    </xdr:from>
    <xdr:to>
      <xdr:col>10</xdr:col>
      <xdr:colOff>76200</xdr:colOff>
      <xdr:row>5</xdr:row>
      <xdr:rowOff>142875</xdr:rowOff>
    </xdr:to>
    <xdr:pic>
      <xdr:nvPicPr>
        <xdr:cNvPr id="1109" name="Picture 7">
          <a:extLst>
            <a:ext uri="{FF2B5EF4-FFF2-40B4-BE49-F238E27FC236}">
              <a16:creationId xmlns:a16="http://schemas.microsoft.com/office/drawing/2014/main" id="{B95F49F0-4FFC-4F63-B7FA-95416B3AD090}"/>
            </a:ext>
          </a:extLst>
        </xdr:cNvPr>
        <xdr:cNvPicPr>
          <a:picLocks noChangeAspect="1" noChangeArrowheads="1"/>
        </xdr:cNvPicPr>
      </xdr:nvPicPr>
      <xdr:blipFill>
        <a:blip xmlns:r="http://schemas.openxmlformats.org/officeDocument/2006/relationships" r:embed="rId4" cstate="print">
          <a:clrChange>
            <a:clrFrom>
              <a:srgbClr val="F3F3F3"/>
            </a:clrFrom>
            <a:clrTo>
              <a:srgbClr val="F3F3F3">
                <a:alpha val="0"/>
              </a:srgbClr>
            </a:clrTo>
          </a:clrChange>
          <a:extLst>
            <a:ext uri="{28A0092B-C50C-407E-A947-70E740481C1C}">
              <a14:useLocalDpi xmlns:a14="http://schemas.microsoft.com/office/drawing/2010/main" val="0"/>
            </a:ext>
          </a:extLst>
        </a:blip>
        <a:srcRect l="21507" t="32663" r="14006" b="31569"/>
        <a:stretch>
          <a:fillRect/>
        </a:stretch>
      </xdr:blipFill>
      <xdr:spPr bwMode="auto">
        <a:xfrm>
          <a:off x="4419600" y="447675"/>
          <a:ext cx="1752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ender-financing.unwomen.org/en/highlights/sustainable-development-goal-indicator-5c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55" zoomScaleNormal="55" workbookViewId="0">
      <selection activeCell="R6" sqref="R6"/>
    </sheetView>
  </sheetViews>
  <sheetFormatPr baseColWidth="10" defaultColWidth="9.1640625" defaultRowHeight="15" x14ac:dyDescent="0.2"/>
  <cols>
    <col min="1" max="1" width="9.1640625" customWidth="1"/>
  </cols>
  <sheetData>
    <row r="1" spans="1:1" x14ac:dyDescent="0.2">
      <c r="A1" s="2"/>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8"/>
  <sheetViews>
    <sheetView zoomScale="70" zoomScaleNormal="70" workbookViewId="0">
      <pane xSplit="2" ySplit="3" topLeftCell="C4" activePane="bottomRight" state="frozenSplit"/>
      <selection pane="topRight" activeCell="C1" sqref="C1"/>
      <selection pane="bottomLeft" activeCell="A4" sqref="A4"/>
      <selection pane="bottomRight" activeCell="J6" sqref="I5:J6"/>
    </sheetView>
  </sheetViews>
  <sheetFormatPr baseColWidth="10" defaultColWidth="9.1640625" defaultRowHeight="15" x14ac:dyDescent="0.2"/>
  <cols>
    <col min="1" max="1" width="4.6640625" style="32" customWidth="1"/>
    <col min="2" max="2" width="45.6640625" style="10" customWidth="1"/>
    <col min="3" max="6" width="16.6640625" style="5" customWidth="1"/>
    <col min="7" max="7" width="16.6640625" style="10" customWidth="1"/>
    <col min="8" max="8" width="60.6640625" style="10" customWidth="1"/>
    <col min="9" max="10" width="70.6640625" style="40" customWidth="1"/>
    <col min="11" max="11" width="62.1640625" style="162" customWidth="1"/>
    <col min="12" max="12" width="30" style="10" customWidth="1"/>
    <col min="13" max="61" width="9.1640625" style="10" customWidth="1"/>
    <col min="62" max="16384" width="9.1640625" style="10"/>
  </cols>
  <sheetData>
    <row r="1" spans="1:62" s="23" customFormat="1" ht="40" customHeight="1" x14ac:dyDescent="0.2">
      <c r="A1" s="31"/>
      <c r="B1" s="244" t="s">
        <v>345</v>
      </c>
      <c r="C1" s="57"/>
      <c r="D1" s="57"/>
      <c r="E1" s="57"/>
      <c r="F1" s="57"/>
      <c r="G1" s="17"/>
      <c r="H1" s="17"/>
      <c r="I1" s="38"/>
      <c r="J1" s="38"/>
      <c r="K1" s="163"/>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spans="1:62" ht="16" thickBot="1" x14ac:dyDescent="0.25">
      <c r="B2" s="19"/>
      <c r="C2" s="6"/>
      <c r="D2" s="6"/>
      <c r="E2" s="6"/>
      <c r="F2" s="6"/>
      <c r="G2" s="19"/>
      <c r="H2" s="19"/>
      <c r="I2" s="39"/>
      <c r="J2" s="39"/>
      <c r="K2" s="163"/>
    </row>
    <row r="3" spans="1:62" s="30" customFormat="1" ht="80" customHeight="1" thickBot="1" x14ac:dyDescent="0.25">
      <c r="A3" s="144" t="s">
        <v>0</v>
      </c>
      <c r="B3" s="64" t="s">
        <v>1</v>
      </c>
      <c r="C3" s="64" t="s">
        <v>2</v>
      </c>
      <c r="D3" s="115" t="s">
        <v>3</v>
      </c>
      <c r="E3" s="115" t="s">
        <v>4</v>
      </c>
      <c r="F3" s="115" t="s">
        <v>5</v>
      </c>
      <c r="G3" s="64" t="s">
        <v>6</v>
      </c>
      <c r="H3" s="64" t="s">
        <v>7</v>
      </c>
      <c r="I3" s="115" t="s">
        <v>8</v>
      </c>
      <c r="J3" s="115" t="s">
        <v>9</v>
      </c>
      <c r="K3" s="170"/>
    </row>
    <row r="4" spans="1:62" s="35" customFormat="1" ht="25" customHeight="1" x14ac:dyDescent="0.2">
      <c r="A4" s="145" t="s">
        <v>10</v>
      </c>
      <c r="B4" s="146" t="s">
        <v>11</v>
      </c>
      <c r="C4" s="147"/>
      <c r="D4" s="138">
        <v>100</v>
      </c>
      <c r="E4" s="246">
        <f>E5+E6</f>
        <v>0</v>
      </c>
      <c r="F4" s="143">
        <f>E4/D4*10</f>
        <v>0</v>
      </c>
      <c r="G4" s="148"/>
      <c r="H4" s="146"/>
      <c r="I4" s="149"/>
      <c r="J4" s="149"/>
      <c r="K4" s="171"/>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row>
    <row r="5" spans="1:62" ht="108.75" customHeight="1" x14ac:dyDescent="0.2">
      <c r="A5" s="101">
        <v>1</v>
      </c>
      <c r="B5" s="136" t="s">
        <v>12</v>
      </c>
      <c r="C5" s="228"/>
      <c r="D5" s="245">
        <f>D4/2</f>
        <v>50</v>
      </c>
      <c r="E5" s="245">
        <f>C5*D5</f>
        <v>0</v>
      </c>
      <c r="F5" s="135"/>
      <c r="G5" s="150"/>
      <c r="H5" s="136"/>
      <c r="I5" s="243" t="s">
        <v>377</v>
      </c>
      <c r="J5" s="243" t="s">
        <v>381</v>
      </c>
      <c r="K5" s="172"/>
    </row>
    <row r="6" spans="1:62" ht="119.25" customHeight="1" x14ac:dyDescent="0.2">
      <c r="A6" s="101">
        <v>2</v>
      </c>
      <c r="B6" s="136" t="s">
        <v>13</v>
      </c>
      <c r="C6" s="228"/>
      <c r="D6" s="245">
        <f>D4/2</f>
        <v>50</v>
      </c>
      <c r="E6" s="245">
        <f>C6*D6</f>
        <v>0</v>
      </c>
      <c r="F6" s="135"/>
      <c r="G6" s="150"/>
      <c r="H6" s="136"/>
      <c r="I6" s="243" t="s">
        <v>377</v>
      </c>
      <c r="J6" s="243" t="s">
        <v>381</v>
      </c>
      <c r="K6" s="172"/>
    </row>
    <row r="7" spans="1:62" s="35" customFormat="1" ht="25" customHeight="1" x14ac:dyDescent="0.2">
      <c r="A7" s="103" t="s">
        <v>14</v>
      </c>
      <c r="B7" s="132" t="s">
        <v>15</v>
      </c>
      <c r="C7" s="137"/>
      <c r="D7" s="138">
        <v>100</v>
      </c>
      <c r="E7" s="246">
        <f>SUM(E8:E13)</f>
        <v>0</v>
      </c>
      <c r="F7" s="247">
        <f>E7/D7*10</f>
        <v>0</v>
      </c>
      <c r="G7" s="151"/>
      <c r="H7" s="132"/>
      <c r="I7" s="132"/>
      <c r="J7" s="132"/>
      <c r="K7" s="171"/>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row>
    <row r="8" spans="1:62" ht="73.5" customHeight="1" x14ac:dyDescent="0.2">
      <c r="A8" s="101">
        <v>1</v>
      </c>
      <c r="B8" s="102" t="s">
        <v>16</v>
      </c>
      <c r="C8" s="200"/>
      <c r="D8" s="245">
        <f>D7/6</f>
        <v>16.666666666666668</v>
      </c>
      <c r="E8" s="61">
        <f t="shared" ref="E8:E13" si="0">C8*D8</f>
        <v>0</v>
      </c>
      <c r="F8" s="77"/>
      <c r="G8" s="152"/>
      <c r="I8" s="243" t="s">
        <v>351</v>
      </c>
      <c r="J8" s="243" t="s">
        <v>352</v>
      </c>
      <c r="K8" s="172"/>
    </row>
    <row r="9" spans="1:62" ht="130.25" customHeight="1" thickBot="1" x14ac:dyDescent="0.25">
      <c r="A9" s="101">
        <v>2</v>
      </c>
      <c r="B9" s="136" t="s">
        <v>17</v>
      </c>
      <c r="C9" s="228"/>
      <c r="D9" s="245">
        <f>D7/6</f>
        <v>16.666666666666668</v>
      </c>
      <c r="E9" s="61">
        <f t="shared" si="0"/>
        <v>0</v>
      </c>
      <c r="F9" s="135"/>
      <c r="G9" s="150"/>
      <c r="H9" s="102"/>
      <c r="I9" s="243" t="s">
        <v>353</v>
      </c>
      <c r="J9" s="243" t="s">
        <v>354</v>
      </c>
      <c r="K9" s="172"/>
    </row>
    <row r="10" spans="1:62" ht="96.75" customHeight="1" thickBot="1" x14ac:dyDescent="0.25">
      <c r="A10" s="101">
        <v>3</v>
      </c>
      <c r="B10" s="107" t="s">
        <v>18</v>
      </c>
      <c r="C10" s="228"/>
      <c r="D10" s="245">
        <f>D7/6</f>
        <v>16.666666666666668</v>
      </c>
      <c r="E10" s="61">
        <f t="shared" si="0"/>
        <v>0</v>
      </c>
      <c r="F10" s="135"/>
      <c r="G10" s="150"/>
      <c r="H10" s="136"/>
      <c r="I10" s="243" t="s">
        <v>355</v>
      </c>
      <c r="J10" s="243" t="s">
        <v>19</v>
      </c>
      <c r="K10" s="173"/>
    </row>
    <row r="11" spans="1:62" ht="110" customHeight="1" thickBot="1" x14ac:dyDescent="0.25">
      <c r="A11" s="101">
        <v>4</v>
      </c>
      <c r="B11" s="102" t="s">
        <v>20</v>
      </c>
      <c r="C11" s="228"/>
      <c r="D11" s="245">
        <f>D7/6</f>
        <v>16.666666666666668</v>
      </c>
      <c r="E11" s="61">
        <f t="shared" si="0"/>
        <v>0</v>
      </c>
      <c r="F11" s="135"/>
      <c r="G11" s="150"/>
      <c r="H11" s="136"/>
      <c r="I11" s="243" t="s">
        <v>356</v>
      </c>
      <c r="J11" s="243" t="s">
        <v>19</v>
      </c>
      <c r="K11" s="173"/>
    </row>
    <row r="12" spans="1:62" ht="60" customHeight="1" x14ac:dyDescent="0.2">
      <c r="A12" s="101">
        <v>5</v>
      </c>
      <c r="B12" s="136" t="s">
        <v>21</v>
      </c>
      <c r="C12" s="228"/>
      <c r="D12" s="245">
        <f>D7/6</f>
        <v>16.666666666666668</v>
      </c>
      <c r="E12" s="61">
        <f t="shared" si="0"/>
        <v>0</v>
      </c>
      <c r="F12" s="135"/>
      <c r="G12" s="150"/>
      <c r="H12" s="136"/>
      <c r="I12" s="243" t="s">
        <v>357</v>
      </c>
      <c r="J12" s="243" t="s">
        <v>358</v>
      </c>
      <c r="K12" s="172"/>
    </row>
    <row r="13" spans="1:62" ht="213.75" customHeight="1" x14ac:dyDescent="0.2">
      <c r="A13" s="101">
        <v>6</v>
      </c>
      <c r="B13" s="189" t="s">
        <v>22</v>
      </c>
      <c r="C13" s="228"/>
      <c r="D13" s="245">
        <f>D7/6</f>
        <v>16.666666666666668</v>
      </c>
      <c r="E13" s="245">
        <f t="shared" si="0"/>
        <v>0</v>
      </c>
      <c r="F13" s="135"/>
      <c r="G13" s="150"/>
      <c r="H13" s="136"/>
      <c r="I13" s="243" t="s">
        <v>359</v>
      </c>
      <c r="J13" s="243" t="s">
        <v>23</v>
      </c>
      <c r="K13" s="172"/>
    </row>
    <row r="14" spans="1:62" s="35" customFormat="1" ht="25" customHeight="1" x14ac:dyDescent="0.2">
      <c r="A14" s="103" t="s">
        <v>24</v>
      </c>
      <c r="B14" s="132" t="s">
        <v>25</v>
      </c>
      <c r="C14" s="137"/>
      <c r="D14" s="248">
        <v>100</v>
      </c>
      <c r="E14" s="246">
        <f>SUM(E15:E21)</f>
        <v>0</v>
      </c>
      <c r="F14" s="247">
        <f>E14/D14*10</f>
        <v>0</v>
      </c>
      <c r="G14" s="151"/>
      <c r="H14" s="132"/>
      <c r="I14" s="132"/>
      <c r="J14" s="132"/>
      <c r="K14" s="171"/>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row>
    <row r="15" spans="1:62" ht="153.75" customHeight="1" x14ac:dyDescent="0.2">
      <c r="A15" s="101">
        <v>1</v>
      </c>
      <c r="B15" s="102" t="s">
        <v>26</v>
      </c>
      <c r="C15" s="228"/>
      <c r="D15" s="245">
        <f>D14/7</f>
        <v>14.285714285714286</v>
      </c>
      <c r="E15" s="245">
        <f t="shared" ref="E15:E21" si="1">C15*D15</f>
        <v>0</v>
      </c>
      <c r="F15" s="249"/>
      <c r="G15" s="150"/>
      <c r="H15" s="136"/>
      <c r="I15" s="243" t="s">
        <v>360</v>
      </c>
      <c r="J15" s="243" t="s">
        <v>27</v>
      </c>
      <c r="K15" s="172"/>
    </row>
    <row r="16" spans="1:62" ht="80" customHeight="1" x14ac:dyDescent="0.2">
      <c r="A16" s="101">
        <v>2</v>
      </c>
      <c r="B16" s="136" t="s">
        <v>28</v>
      </c>
      <c r="C16" s="228"/>
      <c r="D16" s="245">
        <f>D14/7</f>
        <v>14.285714285714286</v>
      </c>
      <c r="E16" s="245">
        <f t="shared" si="1"/>
        <v>0</v>
      </c>
      <c r="F16" s="249"/>
      <c r="G16" s="150"/>
      <c r="H16" s="136"/>
      <c r="I16" s="243" t="s">
        <v>361</v>
      </c>
      <c r="J16" s="243" t="s">
        <v>29</v>
      </c>
      <c r="K16" s="172"/>
    </row>
    <row r="17" spans="1:61" ht="114.75" customHeight="1" x14ac:dyDescent="0.2">
      <c r="A17" s="101">
        <v>3</v>
      </c>
      <c r="B17" s="136" t="s">
        <v>30</v>
      </c>
      <c r="C17" s="228"/>
      <c r="D17" s="245">
        <f>D14/7</f>
        <v>14.285714285714286</v>
      </c>
      <c r="E17" s="245">
        <f t="shared" si="1"/>
        <v>0</v>
      </c>
      <c r="F17" s="249"/>
      <c r="G17" s="150"/>
      <c r="H17" s="136"/>
      <c r="I17" s="243" t="s">
        <v>362</v>
      </c>
      <c r="J17" s="243" t="s">
        <v>29</v>
      </c>
      <c r="K17" s="172"/>
    </row>
    <row r="18" spans="1:61" ht="70.25" customHeight="1" x14ac:dyDescent="0.2">
      <c r="A18" s="101">
        <v>4</v>
      </c>
      <c r="B18" s="136" t="s">
        <v>31</v>
      </c>
      <c r="C18" s="228"/>
      <c r="D18" s="245">
        <f>D14/7</f>
        <v>14.285714285714286</v>
      </c>
      <c r="E18" s="245">
        <f t="shared" si="1"/>
        <v>0</v>
      </c>
      <c r="F18" s="249"/>
      <c r="G18" s="150"/>
      <c r="H18" s="136"/>
      <c r="I18" s="243" t="s">
        <v>363</v>
      </c>
      <c r="J18" s="243" t="s">
        <v>29</v>
      </c>
      <c r="K18" s="172"/>
    </row>
    <row r="19" spans="1:61" ht="90" customHeight="1" x14ac:dyDescent="0.2">
      <c r="A19" s="101">
        <v>5</v>
      </c>
      <c r="B19" s="136" t="s">
        <v>32</v>
      </c>
      <c r="C19" s="228"/>
      <c r="D19" s="245">
        <f>D14/7</f>
        <v>14.285714285714286</v>
      </c>
      <c r="E19" s="245">
        <f t="shared" si="1"/>
        <v>0</v>
      </c>
      <c r="F19" s="249"/>
      <c r="G19" s="150"/>
      <c r="H19" s="136"/>
      <c r="I19" s="243" t="s">
        <v>364</v>
      </c>
      <c r="J19" s="243" t="s">
        <v>33</v>
      </c>
      <c r="K19" s="172"/>
    </row>
    <row r="20" spans="1:61" ht="90" customHeight="1" x14ac:dyDescent="0.2">
      <c r="A20" s="101">
        <v>6</v>
      </c>
      <c r="B20" s="136" t="s">
        <v>34</v>
      </c>
      <c r="C20" s="228"/>
      <c r="D20" s="245">
        <f>D14/7</f>
        <v>14.285714285714286</v>
      </c>
      <c r="E20" s="245">
        <f t="shared" si="1"/>
        <v>0</v>
      </c>
      <c r="F20" s="249"/>
      <c r="G20" s="150"/>
      <c r="H20" s="136"/>
      <c r="I20" s="243" t="s">
        <v>365</v>
      </c>
      <c r="J20" s="243" t="s">
        <v>35</v>
      </c>
      <c r="K20" s="172"/>
    </row>
    <row r="21" spans="1:61" s="196" customFormat="1" ht="66" customHeight="1" x14ac:dyDescent="0.2">
      <c r="A21" s="190">
        <v>7</v>
      </c>
      <c r="B21" s="191" t="s">
        <v>36</v>
      </c>
      <c r="C21" s="200"/>
      <c r="D21" s="245">
        <f>D14/7</f>
        <v>14.285714285714286</v>
      </c>
      <c r="E21" s="245">
        <f t="shared" si="1"/>
        <v>0</v>
      </c>
      <c r="F21" s="250"/>
      <c r="G21" s="194"/>
      <c r="H21" s="191"/>
      <c r="I21" s="243" t="s">
        <v>366</v>
      </c>
      <c r="J21" s="243" t="s">
        <v>367</v>
      </c>
      <c r="K21" s="195"/>
    </row>
    <row r="22" spans="1:61" s="35" customFormat="1" ht="25" customHeight="1" thickBot="1" x14ac:dyDescent="0.25">
      <c r="A22" s="103" t="s">
        <v>37</v>
      </c>
      <c r="B22" s="132" t="s">
        <v>38</v>
      </c>
      <c r="C22" s="137"/>
      <c r="D22" s="248">
        <v>100</v>
      </c>
      <c r="E22" s="247">
        <f>SUM(E23:E31)</f>
        <v>0</v>
      </c>
      <c r="F22" s="247">
        <f>E22/D22*10</f>
        <v>0</v>
      </c>
      <c r="G22" s="151"/>
      <c r="H22" s="132"/>
      <c r="I22" s="132"/>
      <c r="J22" s="132"/>
      <c r="K22" s="171"/>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1:61" ht="136.5" customHeight="1" thickBot="1" x14ac:dyDescent="0.25">
      <c r="A23" s="101" t="s">
        <v>39</v>
      </c>
      <c r="B23" s="191" t="s">
        <v>40</v>
      </c>
      <c r="C23" s="228"/>
      <c r="D23" s="245">
        <f>D22/25</f>
        <v>4</v>
      </c>
      <c r="E23" s="245">
        <f t="shared" ref="E23:E31" si="2">C23*D23</f>
        <v>0</v>
      </c>
      <c r="F23" s="249"/>
      <c r="G23" s="150"/>
      <c r="H23" s="136"/>
      <c r="I23" s="238" t="s">
        <v>368</v>
      </c>
      <c r="J23" s="243" t="s">
        <v>369</v>
      </c>
      <c r="K23" s="173"/>
    </row>
    <row r="24" spans="1:61" ht="150" customHeight="1" thickBot="1" x14ac:dyDescent="0.25">
      <c r="A24" s="101" t="s">
        <v>41</v>
      </c>
      <c r="B24" s="102" t="s">
        <v>42</v>
      </c>
      <c r="C24" s="228"/>
      <c r="D24" s="245">
        <f>D22/25</f>
        <v>4</v>
      </c>
      <c r="E24" s="245">
        <f t="shared" si="2"/>
        <v>0</v>
      </c>
      <c r="F24" s="249"/>
      <c r="G24" s="150"/>
      <c r="H24" s="136"/>
      <c r="I24" s="238" t="s">
        <v>368</v>
      </c>
      <c r="J24" s="241" t="s">
        <v>369</v>
      </c>
      <c r="K24" s="173"/>
    </row>
    <row r="25" spans="1:61" ht="130.25" customHeight="1" thickBot="1" x14ac:dyDescent="0.25">
      <c r="A25" s="101" t="s">
        <v>43</v>
      </c>
      <c r="B25" s="102" t="s">
        <v>44</v>
      </c>
      <c r="C25" s="228"/>
      <c r="D25" s="245">
        <f>D22/25</f>
        <v>4</v>
      </c>
      <c r="E25" s="245">
        <f t="shared" si="2"/>
        <v>0</v>
      </c>
      <c r="F25" s="249"/>
      <c r="G25" s="150"/>
      <c r="H25" s="136"/>
      <c r="I25" s="238" t="s">
        <v>368</v>
      </c>
      <c r="J25" s="243" t="s">
        <v>369</v>
      </c>
      <c r="K25" s="173"/>
    </row>
    <row r="26" spans="1:61" ht="130.25" customHeight="1" thickBot="1" x14ac:dyDescent="0.25">
      <c r="A26" s="101" t="s">
        <v>45</v>
      </c>
      <c r="B26" s="102" t="s">
        <v>46</v>
      </c>
      <c r="C26" s="228"/>
      <c r="D26" s="245">
        <f>D22/25</f>
        <v>4</v>
      </c>
      <c r="E26" s="245">
        <f t="shared" si="2"/>
        <v>0</v>
      </c>
      <c r="F26" s="249"/>
      <c r="G26" s="150"/>
      <c r="H26" s="136"/>
      <c r="I26" s="238" t="s">
        <v>368</v>
      </c>
      <c r="J26" s="243" t="s">
        <v>369</v>
      </c>
      <c r="K26" s="173"/>
    </row>
    <row r="27" spans="1:61" ht="130.25" customHeight="1" thickBot="1" x14ac:dyDescent="0.25">
      <c r="A27" s="101" t="s">
        <v>47</v>
      </c>
      <c r="B27" s="102" t="s">
        <v>48</v>
      </c>
      <c r="C27" s="228"/>
      <c r="D27" s="245">
        <f>D22/25</f>
        <v>4</v>
      </c>
      <c r="E27" s="245">
        <f t="shared" si="2"/>
        <v>0</v>
      </c>
      <c r="F27" s="249"/>
      <c r="G27" s="150"/>
      <c r="H27" s="136"/>
      <c r="I27" s="238" t="s">
        <v>368</v>
      </c>
      <c r="J27" s="243" t="s">
        <v>369</v>
      </c>
      <c r="K27" s="173"/>
    </row>
    <row r="28" spans="1:61" ht="45.75" customHeight="1" x14ac:dyDescent="0.2">
      <c r="A28" s="101">
        <v>2</v>
      </c>
      <c r="B28" s="226" t="s">
        <v>49</v>
      </c>
      <c r="C28" s="228"/>
      <c r="D28" s="245">
        <f>D22/5</f>
        <v>20</v>
      </c>
      <c r="E28" s="245">
        <f t="shared" si="2"/>
        <v>0</v>
      </c>
      <c r="F28" s="249"/>
      <c r="G28" s="150"/>
      <c r="H28" s="136"/>
      <c r="I28" s="237" t="s">
        <v>370</v>
      </c>
      <c r="J28" s="243" t="s">
        <v>50</v>
      </c>
      <c r="K28" s="227"/>
    </row>
    <row r="29" spans="1:61" ht="130.25" customHeight="1" x14ac:dyDescent="0.2">
      <c r="A29" s="223">
        <v>3</v>
      </c>
      <c r="B29" s="224" t="s">
        <v>51</v>
      </c>
      <c r="C29" s="229"/>
      <c r="D29" s="245">
        <f>D22/5</f>
        <v>20</v>
      </c>
      <c r="E29" s="245">
        <f t="shared" si="2"/>
        <v>0</v>
      </c>
      <c r="F29" s="251"/>
      <c r="G29" s="135"/>
      <c r="H29" s="150"/>
      <c r="I29" s="243" t="s">
        <v>371</v>
      </c>
      <c r="J29" s="243" t="s">
        <v>52</v>
      </c>
    </row>
    <row r="30" spans="1:61" ht="54.75" customHeight="1" x14ac:dyDescent="0.2">
      <c r="A30" s="223">
        <v>4</v>
      </c>
      <c r="B30" s="225" t="s">
        <v>53</v>
      </c>
      <c r="C30" s="229"/>
      <c r="D30" s="245">
        <f>D22/5</f>
        <v>20</v>
      </c>
      <c r="E30" s="245">
        <f t="shared" si="2"/>
        <v>0</v>
      </c>
      <c r="F30" s="251"/>
      <c r="G30" s="135"/>
      <c r="H30" s="150"/>
      <c r="I30" s="237" t="s">
        <v>372</v>
      </c>
      <c r="J30" s="243" t="s">
        <v>33</v>
      </c>
    </row>
    <row r="31" spans="1:61" s="237" customFormat="1" ht="135" x14ac:dyDescent="0.2">
      <c r="A31" s="291">
        <v>5</v>
      </c>
      <c r="B31" s="237" t="s">
        <v>54</v>
      </c>
      <c r="D31" s="245">
        <f>D22/5</f>
        <v>20</v>
      </c>
      <c r="E31" s="245">
        <f t="shared" si="2"/>
        <v>0</v>
      </c>
      <c r="F31" s="249"/>
      <c r="I31" s="243" t="s">
        <v>373</v>
      </c>
      <c r="J31" s="243" t="s">
        <v>374</v>
      </c>
    </row>
    <row r="32" spans="1:61" s="35" customFormat="1" ht="25" customHeight="1" x14ac:dyDescent="0.2">
      <c r="A32" s="103" t="s">
        <v>55</v>
      </c>
      <c r="B32" s="132" t="s">
        <v>56</v>
      </c>
      <c r="C32" s="137"/>
      <c r="D32" s="248">
        <v>100</v>
      </c>
      <c r="E32" s="247">
        <f>SUM(E33:E35)</f>
        <v>0</v>
      </c>
      <c r="F32" s="247">
        <f>E32/D32*10</f>
        <v>0</v>
      </c>
      <c r="G32" s="151"/>
      <c r="H32" s="132"/>
      <c r="I32" s="132"/>
      <c r="J32" s="132"/>
      <c r="K32" s="171"/>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row>
    <row r="33" spans="1:256" ht="143.25" customHeight="1" x14ac:dyDescent="0.2">
      <c r="A33" s="101">
        <v>1</v>
      </c>
      <c r="B33" s="189" t="s">
        <v>57</v>
      </c>
      <c r="C33" s="228"/>
      <c r="D33" s="245">
        <f>D32/3</f>
        <v>33.333333333333336</v>
      </c>
      <c r="E33" s="245">
        <f>C33*D33</f>
        <v>0</v>
      </c>
      <c r="F33" s="249"/>
      <c r="G33" s="150"/>
      <c r="H33" s="136"/>
      <c r="I33" s="243" t="s">
        <v>375</v>
      </c>
      <c r="J33" s="243" t="s">
        <v>376</v>
      </c>
      <c r="K33" s="172"/>
    </row>
    <row r="34" spans="1:256" ht="85.5" customHeight="1" x14ac:dyDescent="0.2">
      <c r="A34" s="101">
        <v>2</v>
      </c>
      <c r="B34" s="189" t="s">
        <v>58</v>
      </c>
      <c r="C34" s="228"/>
      <c r="D34" s="245">
        <f>D32/3</f>
        <v>33.333333333333336</v>
      </c>
      <c r="E34" s="245">
        <f>C34*D34</f>
        <v>0</v>
      </c>
      <c r="F34" s="249"/>
      <c r="G34" s="150"/>
      <c r="H34" s="136"/>
      <c r="I34" s="238" t="s">
        <v>377</v>
      </c>
      <c r="J34" s="243" t="s">
        <v>376</v>
      </c>
      <c r="K34" s="172"/>
    </row>
    <row r="35" spans="1:256" ht="111" customHeight="1" x14ac:dyDescent="0.2">
      <c r="A35" s="101">
        <v>3</v>
      </c>
      <c r="B35" s="136" t="s">
        <v>59</v>
      </c>
      <c r="C35" s="228"/>
      <c r="D35" s="245">
        <f>D32/3</f>
        <v>33.333333333333336</v>
      </c>
      <c r="E35" s="245">
        <f>C35*D35</f>
        <v>0</v>
      </c>
      <c r="F35" s="249"/>
      <c r="G35" s="150"/>
      <c r="H35" s="136"/>
      <c r="I35" s="238" t="s">
        <v>378</v>
      </c>
      <c r="J35" s="243" t="s">
        <v>376</v>
      </c>
      <c r="K35" s="172"/>
    </row>
    <row r="36" spans="1:256" s="35" customFormat="1" ht="39" customHeight="1" x14ac:dyDescent="0.2">
      <c r="A36" s="103" t="s">
        <v>60</v>
      </c>
      <c r="B36" s="132" t="s">
        <v>61</v>
      </c>
      <c r="C36" s="137"/>
      <c r="D36" s="248">
        <v>100</v>
      </c>
      <c r="E36" s="247">
        <f>SUM(E37:E42)</f>
        <v>0</v>
      </c>
      <c r="F36" s="247">
        <f>E36/D36*10</f>
        <v>0</v>
      </c>
      <c r="G36" s="151"/>
      <c r="H36" s="132"/>
      <c r="I36" s="132"/>
      <c r="J36" s="132"/>
      <c r="K36" s="171"/>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row>
    <row r="37" spans="1:256" ht="51" customHeight="1" x14ac:dyDescent="0.2">
      <c r="A37" s="101">
        <v>1</v>
      </c>
      <c r="B37" s="189" t="s">
        <v>62</v>
      </c>
      <c r="C37" s="228"/>
      <c r="D37" s="245">
        <f>D36/6</f>
        <v>16.666666666666668</v>
      </c>
      <c r="E37" s="245">
        <f t="shared" ref="E37:E42" si="3">C37*D37</f>
        <v>0</v>
      </c>
      <c r="F37" s="249"/>
      <c r="G37" s="150"/>
      <c r="H37" s="136"/>
      <c r="I37" s="243" t="s">
        <v>379</v>
      </c>
      <c r="J37" s="243" t="s">
        <v>63</v>
      </c>
      <c r="K37" s="172"/>
    </row>
    <row r="38" spans="1:256" ht="61.5" customHeight="1" x14ac:dyDescent="0.2">
      <c r="A38" s="101">
        <v>2</v>
      </c>
      <c r="B38" s="136" t="s">
        <v>64</v>
      </c>
      <c r="C38" s="228"/>
      <c r="D38" s="245">
        <f>D36/6</f>
        <v>16.666666666666668</v>
      </c>
      <c r="E38" s="245">
        <f t="shared" si="3"/>
        <v>0</v>
      </c>
      <c r="F38" s="249"/>
      <c r="G38" s="150"/>
      <c r="H38" s="136"/>
      <c r="I38" s="243" t="s">
        <v>380</v>
      </c>
      <c r="J38" s="243" t="s">
        <v>63</v>
      </c>
      <c r="K38" s="172"/>
    </row>
    <row r="39" spans="1:256" ht="40.5" customHeight="1" x14ac:dyDescent="0.2">
      <c r="A39" s="101">
        <v>3</v>
      </c>
      <c r="B39" s="136" t="s">
        <v>65</v>
      </c>
      <c r="C39" s="228"/>
      <c r="D39" s="245">
        <f>D36/6</f>
        <v>16.666666666666668</v>
      </c>
      <c r="E39" s="245">
        <f t="shared" si="3"/>
        <v>0</v>
      </c>
      <c r="F39" s="249"/>
      <c r="G39" s="150"/>
      <c r="H39" s="136"/>
      <c r="I39" s="243" t="s">
        <v>66</v>
      </c>
      <c r="J39" s="243" t="s">
        <v>63</v>
      </c>
      <c r="K39" s="172"/>
    </row>
    <row r="40" spans="1:256" ht="40.5" customHeight="1" x14ac:dyDescent="0.2">
      <c r="A40" s="101">
        <v>4</v>
      </c>
      <c r="B40" s="189" t="s">
        <v>67</v>
      </c>
      <c r="C40" s="136"/>
      <c r="D40" s="245">
        <f>D36/6</f>
        <v>16.666666666666668</v>
      </c>
      <c r="E40" s="245">
        <f t="shared" si="3"/>
        <v>0</v>
      </c>
      <c r="F40" s="252"/>
      <c r="G40" s="136"/>
      <c r="H40" s="136"/>
      <c r="I40" s="243" t="s">
        <v>68</v>
      </c>
      <c r="J40" s="243" t="s">
        <v>63</v>
      </c>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c r="IR40" s="136"/>
      <c r="IS40" s="136"/>
      <c r="IT40" s="136"/>
      <c r="IU40" s="136"/>
      <c r="IV40" s="136"/>
    </row>
    <row r="41" spans="1:256" ht="62.25" customHeight="1" x14ac:dyDescent="0.2">
      <c r="A41" s="101">
        <v>5</v>
      </c>
      <c r="B41" s="191" t="s">
        <v>69</v>
      </c>
      <c r="C41" s="102"/>
      <c r="D41" s="245">
        <f>D36/6</f>
        <v>16.666666666666668</v>
      </c>
      <c r="E41" s="245">
        <f t="shared" si="3"/>
        <v>0</v>
      </c>
      <c r="F41" s="253"/>
      <c r="G41" s="153"/>
      <c r="H41" s="154"/>
      <c r="I41" s="243" t="s">
        <v>70</v>
      </c>
      <c r="J41" s="243" t="s">
        <v>63</v>
      </c>
      <c r="K41" s="172"/>
    </row>
    <row r="42" spans="1:256" ht="44.25" customHeight="1" x14ac:dyDescent="0.2">
      <c r="A42" s="101">
        <v>6</v>
      </c>
      <c r="B42" s="136" t="s">
        <v>71</v>
      </c>
      <c r="C42" s="228"/>
      <c r="D42" s="245">
        <f>D36/6</f>
        <v>16.666666666666668</v>
      </c>
      <c r="E42" s="245">
        <f t="shared" si="3"/>
        <v>0</v>
      </c>
      <c r="F42" s="249"/>
      <c r="G42" s="150"/>
      <c r="H42" s="136"/>
      <c r="I42" s="243" t="s">
        <v>72</v>
      </c>
      <c r="J42" s="243" t="s">
        <v>63</v>
      </c>
      <c r="K42" s="172"/>
    </row>
    <row r="43" spans="1:256" s="36" customFormat="1" ht="25" customHeight="1" thickBot="1" x14ac:dyDescent="0.25">
      <c r="A43" s="155"/>
      <c r="B43" s="133" t="s">
        <v>73</v>
      </c>
      <c r="C43" s="156"/>
      <c r="D43" s="254">
        <f>D4+D7+D14+D22+D32+D36</f>
        <v>600</v>
      </c>
      <c r="E43" s="254">
        <f>E4+E7+E14+E22+E32+E36</f>
        <v>0</v>
      </c>
      <c r="F43" s="157"/>
      <c r="G43" s="158"/>
      <c r="H43" s="133"/>
      <c r="I43" s="159"/>
      <c r="J43" s="160"/>
      <c r="K43" s="17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1:256" s="25" customFormat="1" ht="27" thickBot="1" x14ac:dyDescent="0.25">
      <c r="A44" s="113"/>
      <c r="B44" s="91" t="s">
        <v>74</v>
      </c>
      <c r="C44" s="93"/>
      <c r="D44" s="93"/>
      <c r="E44" s="255">
        <f>E43/D43*10</f>
        <v>0</v>
      </c>
      <c r="F44" s="93"/>
      <c r="G44" s="91"/>
      <c r="H44" s="91"/>
      <c r="I44" s="161"/>
      <c r="J44" s="161"/>
      <c r="K44" s="172"/>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row>
    <row r="45" spans="1:256" x14ac:dyDescent="0.2">
      <c r="B45" s="19"/>
      <c r="C45" s="6"/>
      <c r="D45" s="6"/>
      <c r="E45" s="6"/>
      <c r="F45" s="6"/>
      <c r="G45" s="19"/>
      <c r="H45" s="19"/>
      <c r="I45" s="39"/>
      <c r="J45" s="39"/>
      <c r="K45" s="163"/>
    </row>
    <row r="46" spans="1:256" x14ac:dyDescent="0.2">
      <c r="B46" s="19"/>
      <c r="C46" s="6"/>
      <c r="D46" s="6"/>
      <c r="E46" s="6"/>
      <c r="F46" s="6"/>
      <c r="G46" s="19"/>
      <c r="H46" s="19"/>
      <c r="I46" s="39"/>
      <c r="J46" s="39"/>
      <c r="K46" s="163"/>
    </row>
    <row r="47" spans="1:256" x14ac:dyDescent="0.2">
      <c r="B47" s="19"/>
      <c r="C47" s="6"/>
      <c r="D47" s="6"/>
      <c r="E47" s="6"/>
      <c r="F47" s="6"/>
      <c r="G47" s="19"/>
      <c r="H47" s="19"/>
      <c r="I47" s="39"/>
      <c r="J47" s="39"/>
      <c r="K47" s="163"/>
    </row>
    <row r="48" spans="1:256" x14ac:dyDescent="0.2">
      <c r="B48" s="19"/>
      <c r="C48" s="6"/>
      <c r="D48" s="6"/>
      <c r="E48" s="6"/>
      <c r="F48" s="6"/>
      <c r="G48" s="19"/>
      <c r="H48" s="19"/>
      <c r="I48" s="39"/>
      <c r="J48" s="39"/>
      <c r="K48" s="163"/>
    </row>
  </sheetData>
  <pageMargins left="0.25" right="0.25" top="0.75" bottom="0.75" header="0.3" footer="0.3"/>
  <pageSetup paperSize="8" scale="1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30"/>
  <sheetViews>
    <sheetView zoomScale="70" zoomScaleNormal="70" workbookViewId="0">
      <pane xSplit="2" ySplit="3" topLeftCell="C4" activePane="bottomRight" state="frozenSplit"/>
      <selection pane="topRight" activeCell="C1" sqref="C1"/>
      <selection pane="bottomLeft" activeCell="A4" sqref="A4"/>
      <selection pane="bottomRight" activeCell="J20" sqref="J18:J20"/>
    </sheetView>
  </sheetViews>
  <sheetFormatPr baseColWidth="10" defaultColWidth="9.1640625" defaultRowHeight="14" x14ac:dyDescent="0.2"/>
  <cols>
    <col min="1" max="1" width="4.6640625" style="19" customWidth="1"/>
    <col min="2" max="2" width="49.33203125" style="19" customWidth="1"/>
    <col min="3" max="7" width="16.6640625" style="19" customWidth="1"/>
    <col min="8" max="8" width="60.6640625" style="19" customWidth="1"/>
    <col min="9" max="9" width="70.6640625" style="43" customWidth="1"/>
    <col min="10" max="10" width="76" style="44" customWidth="1"/>
    <col min="11" max="11" width="46.6640625" style="19" customWidth="1"/>
    <col min="12" max="12" width="17" style="14" customWidth="1"/>
    <col min="13" max="13" width="11.33203125" style="19" customWidth="1"/>
    <col min="14" max="14" width="7" style="19" customWidth="1"/>
    <col min="15" max="15" width="9.1640625" style="19"/>
    <col min="16" max="16" width="16.5" style="19" customWidth="1"/>
    <col min="17" max="17" width="16.83203125" style="19" customWidth="1"/>
    <col min="18" max="18" width="17" style="19" customWidth="1"/>
    <col min="19" max="19" width="17" style="14" customWidth="1"/>
    <col min="20" max="20" width="19" style="19" customWidth="1"/>
    <col min="21" max="21" width="8.33203125" style="19" customWidth="1"/>
    <col min="22" max="22" width="9.1640625" style="19"/>
    <col min="23" max="23" width="16.5" style="19" customWidth="1"/>
    <col min="24" max="24" width="16.83203125" style="19" customWidth="1"/>
    <col min="25" max="25" width="17" style="19" customWidth="1"/>
    <col min="26" max="26" width="17" style="20" customWidth="1"/>
    <col min="27" max="27" width="12.1640625" style="19" customWidth="1"/>
    <col min="28" max="28" width="8.33203125" style="6" customWidth="1"/>
    <col min="29" max="16384" width="9.1640625" style="19"/>
  </cols>
  <sheetData>
    <row r="1" spans="1:109" s="26" customFormat="1" ht="40" customHeight="1" x14ac:dyDescent="0.2">
      <c r="B1" s="244" t="s">
        <v>346</v>
      </c>
      <c r="C1" s="13"/>
      <c r="D1" s="13"/>
      <c r="E1" s="13"/>
      <c r="F1" s="13"/>
      <c r="G1" s="13"/>
      <c r="H1" s="13"/>
      <c r="I1" s="41"/>
      <c r="J1" s="41"/>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row>
    <row r="2" spans="1:109" ht="15" thickBot="1" x14ac:dyDescent="0.25">
      <c r="C2" s="3"/>
      <c r="D2" s="3"/>
      <c r="E2" s="3"/>
      <c r="F2" s="3"/>
      <c r="G2" s="3"/>
      <c r="H2" s="3"/>
      <c r="I2" s="42"/>
      <c r="L2" s="19"/>
      <c r="S2" s="19"/>
      <c r="Z2" s="19"/>
      <c r="AB2" s="19"/>
    </row>
    <row r="3" spans="1:109" s="29" customFormat="1" ht="80" customHeight="1" thickBot="1" x14ac:dyDescent="0.25">
      <c r="A3" s="62" t="s">
        <v>0</v>
      </c>
      <c r="B3" s="124" t="s">
        <v>1</v>
      </c>
      <c r="C3" s="64" t="s">
        <v>2</v>
      </c>
      <c r="D3" s="115" t="s">
        <v>3</v>
      </c>
      <c r="E3" s="115" t="s">
        <v>4</v>
      </c>
      <c r="F3" s="115" t="s">
        <v>5</v>
      </c>
      <c r="G3" s="64" t="s">
        <v>6</v>
      </c>
      <c r="H3" s="64" t="s">
        <v>7</v>
      </c>
      <c r="I3" s="125" t="s">
        <v>8</v>
      </c>
      <c r="J3" s="116" t="s">
        <v>9</v>
      </c>
    </row>
    <row r="4" spans="1:109" s="37" customFormat="1" ht="25" customHeight="1" x14ac:dyDescent="0.2">
      <c r="A4" s="126" t="s">
        <v>10</v>
      </c>
      <c r="B4" s="127" t="s">
        <v>75</v>
      </c>
      <c r="C4" s="134"/>
      <c r="D4" s="256">
        <v>100</v>
      </c>
      <c r="E4" s="246">
        <f>SUM(E5:E9)</f>
        <v>0</v>
      </c>
      <c r="F4" s="246">
        <f>E4/D4*10</f>
        <v>0</v>
      </c>
      <c r="G4" s="134"/>
      <c r="H4" s="129"/>
      <c r="I4" s="130"/>
      <c r="J4" s="1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row>
    <row r="5" spans="1:109" ht="79.5" customHeight="1" x14ac:dyDescent="0.2">
      <c r="A5" s="101" t="s">
        <v>39</v>
      </c>
      <c r="B5" s="102" t="s">
        <v>76</v>
      </c>
      <c r="C5" s="228"/>
      <c r="D5" s="245">
        <f>D4/8</f>
        <v>12.5</v>
      </c>
      <c r="E5" s="245">
        <f>D5*C5</f>
        <v>0</v>
      </c>
      <c r="F5" s="249"/>
      <c r="G5" s="135"/>
      <c r="H5" s="117"/>
      <c r="I5" s="238" t="s">
        <v>342</v>
      </c>
      <c r="J5" s="238" t="s">
        <v>77</v>
      </c>
      <c r="L5" s="19"/>
      <c r="S5" s="19"/>
      <c r="Z5" s="19"/>
      <c r="AB5" s="19"/>
    </row>
    <row r="6" spans="1:109" ht="79.5" customHeight="1" x14ac:dyDescent="0.2">
      <c r="A6" s="101" t="s">
        <v>41</v>
      </c>
      <c r="B6" s="102" t="s">
        <v>78</v>
      </c>
      <c r="C6" s="228"/>
      <c r="D6" s="245">
        <f>D4/8</f>
        <v>12.5</v>
      </c>
      <c r="E6" s="245">
        <f t="shared" ref="E6:E11" si="0">D6*C6</f>
        <v>0</v>
      </c>
      <c r="F6" s="249"/>
      <c r="G6" s="135"/>
      <c r="H6" s="117"/>
      <c r="I6" s="238" t="s">
        <v>343</v>
      </c>
      <c r="J6" s="239" t="s">
        <v>77</v>
      </c>
      <c r="L6" s="19"/>
      <c r="S6" s="19"/>
      <c r="Z6" s="19"/>
      <c r="AB6" s="19"/>
    </row>
    <row r="7" spans="1:109" s="199" customFormat="1" ht="96" x14ac:dyDescent="0.2">
      <c r="A7" s="190">
        <v>2</v>
      </c>
      <c r="B7" s="191" t="s">
        <v>79</v>
      </c>
      <c r="C7" s="228"/>
      <c r="D7" s="257">
        <f>D4/4</f>
        <v>25</v>
      </c>
      <c r="E7" s="245">
        <f t="shared" si="0"/>
        <v>0</v>
      </c>
      <c r="F7" s="258"/>
      <c r="G7" s="197"/>
      <c r="H7" s="198"/>
      <c r="I7" s="238" t="s">
        <v>344</v>
      </c>
      <c r="J7" s="238" t="s">
        <v>286</v>
      </c>
    </row>
    <row r="8" spans="1:109" s="199" customFormat="1" ht="65.25" customHeight="1" x14ac:dyDescent="0.2">
      <c r="A8" s="190">
        <v>3</v>
      </c>
      <c r="B8" s="191" t="s">
        <v>80</v>
      </c>
      <c r="C8" s="228"/>
      <c r="D8" s="257">
        <f>D4/4</f>
        <v>25</v>
      </c>
      <c r="E8" s="245">
        <f t="shared" si="0"/>
        <v>0</v>
      </c>
      <c r="F8" s="258"/>
      <c r="G8" s="197"/>
      <c r="H8" s="198"/>
      <c r="I8" s="238" t="s">
        <v>81</v>
      </c>
      <c r="J8" s="238" t="s">
        <v>77</v>
      </c>
    </row>
    <row r="9" spans="1:109" s="199" customFormat="1" ht="65.25" customHeight="1" x14ac:dyDescent="0.2">
      <c r="A9" s="190">
        <v>4</v>
      </c>
      <c r="B9" s="191" t="s">
        <v>82</v>
      </c>
      <c r="C9" s="228"/>
      <c r="D9" s="257">
        <f>D4/4</f>
        <v>25</v>
      </c>
      <c r="E9" s="245">
        <f t="shared" si="0"/>
        <v>0</v>
      </c>
      <c r="F9" s="258"/>
      <c r="G9" s="197"/>
      <c r="H9" s="198"/>
      <c r="I9" s="238" t="s">
        <v>83</v>
      </c>
      <c r="J9" s="238" t="s">
        <v>84</v>
      </c>
    </row>
    <row r="10" spans="1:109" s="37" customFormat="1" ht="25" customHeight="1" x14ac:dyDescent="0.2">
      <c r="A10" s="79" t="s">
        <v>14</v>
      </c>
      <c r="B10" s="132" t="s">
        <v>85</v>
      </c>
      <c r="C10" s="137"/>
      <c r="D10" s="248">
        <v>100</v>
      </c>
      <c r="E10" s="247">
        <f>SUM(E11:E12)</f>
        <v>0</v>
      </c>
      <c r="F10" s="247">
        <f>E10/D10*10</f>
        <v>0</v>
      </c>
      <c r="G10" s="138"/>
      <c r="H10" s="118"/>
      <c r="I10" s="132"/>
      <c r="J10" s="132"/>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row>
    <row r="11" spans="1:109" s="37" customFormat="1" ht="70.25" customHeight="1" x14ac:dyDescent="0.2">
      <c r="A11" s="15">
        <v>1</v>
      </c>
      <c r="B11" s="191" t="s">
        <v>86</v>
      </c>
      <c r="C11" s="19"/>
      <c r="D11" s="257">
        <f>D10/2</f>
        <v>50</v>
      </c>
      <c r="E11" s="245">
        <f t="shared" si="0"/>
        <v>0</v>
      </c>
      <c r="F11" s="259"/>
      <c r="G11" s="19"/>
      <c r="H11" s="19"/>
      <c r="I11" s="238" t="s">
        <v>288</v>
      </c>
      <c r="J11" s="238" t="s">
        <v>87</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row>
    <row r="12" spans="1:109" ht="60" customHeight="1" x14ac:dyDescent="0.2">
      <c r="A12" s="15">
        <v>2</v>
      </c>
      <c r="B12" s="191" t="s">
        <v>88</v>
      </c>
      <c r="D12" s="257">
        <f>D10/2</f>
        <v>50</v>
      </c>
      <c r="E12" s="245">
        <f>D12*C12</f>
        <v>0</v>
      </c>
      <c r="F12" s="259"/>
      <c r="I12" s="238" t="s">
        <v>289</v>
      </c>
      <c r="J12" s="240" t="s">
        <v>87</v>
      </c>
    </row>
    <row r="13" spans="1:109" s="29" customFormat="1" ht="25" customHeight="1" x14ac:dyDescent="0.2">
      <c r="A13" s="79" t="s">
        <v>24</v>
      </c>
      <c r="B13" s="132" t="s">
        <v>89</v>
      </c>
      <c r="C13" s="137"/>
      <c r="D13" s="248">
        <v>100</v>
      </c>
      <c r="E13" s="247">
        <f>SUM(E14:E16)</f>
        <v>0</v>
      </c>
      <c r="F13" s="247">
        <f>E13/D13*10</f>
        <v>0</v>
      </c>
      <c r="G13" s="138"/>
      <c r="H13" s="118"/>
      <c r="I13" s="132"/>
      <c r="J13" s="132"/>
    </row>
    <row r="14" spans="1:109" ht="65.25" customHeight="1" x14ac:dyDescent="0.2">
      <c r="A14" s="101">
        <v>1</v>
      </c>
      <c r="B14" s="136" t="s">
        <v>90</v>
      </c>
      <c r="C14" s="228"/>
      <c r="D14" s="245">
        <f>D13/2</f>
        <v>50</v>
      </c>
      <c r="E14" s="245">
        <f>D14*C14</f>
        <v>0</v>
      </c>
      <c r="F14" s="249"/>
      <c r="G14" s="135"/>
      <c r="H14" s="117"/>
      <c r="I14" s="238" t="s">
        <v>91</v>
      </c>
      <c r="J14" s="239" t="s">
        <v>77</v>
      </c>
      <c r="L14" s="19"/>
      <c r="S14" s="19"/>
      <c r="Z14" s="19"/>
      <c r="AB14" s="19"/>
    </row>
    <row r="15" spans="1:109" ht="51" customHeight="1" x14ac:dyDescent="0.2">
      <c r="A15" s="101" t="s">
        <v>92</v>
      </c>
      <c r="B15" s="102" t="s">
        <v>93</v>
      </c>
      <c r="C15" s="228"/>
      <c r="D15" s="245">
        <f>D13/4</f>
        <v>25</v>
      </c>
      <c r="E15" s="245">
        <f>D15*C15</f>
        <v>0</v>
      </c>
      <c r="F15" s="249"/>
      <c r="G15" s="135"/>
      <c r="H15" s="117"/>
      <c r="I15" s="238" t="s">
        <v>94</v>
      </c>
      <c r="J15" s="239" t="s">
        <v>77</v>
      </c>
      <c r="L15" s="19"/>
      <c r="S15" s="19"/>
      <c r="Z15" s="19"/>
      <c r="AB15" s="19"/>
    </row>
    <row r="16" spans="1:109" ht="51" customHeight="1" x14ac:dyDescent="0.2">
      <c r="A16" s="101" t="s">
        <v>95</v>
      </c>
      <c r="B16" s="102" t="s">
        <v>96</v>
      </c>
      <c r="C16" s="228"/>
      <c r="D16" s="245">
        <f>D13/4</f>
        <v>25</v>
      </c>
      <c r="E16" s="245">
        <f>D16*C16</f>
        <v>0</v>
      </c>
      <c r="F16" s="249"/>
      <c r="G16" s="135"/>
      <c r="H16" s="117"/>
      <c r="I16" s="238" t="s">
        <v>97</v>
      </c>
      <c r="J16" s="239" t="s">
        <v>77</v>
      </c>
      <c r="L16" s="19"/>
      <c r="S16" s="19"/>
      <c r="Z16" s="19"/>
      <c r="AB16" s="19"/>
    </row>
    <row r="17" spans="1:109" s="29" customFormat="1" ht="25" customHeight="1" x14ac:dyDescent="0.2">
      <c r="A17" s="79" t="s">
        <v>37</v>
      </c>
      <c r="B17" s="132" t="s">
        <v>98</v>
      </c>
      <c r="C17" s="137"/>
      <c r="D17" s="248">
        <v>100</v>
      </c>
      <c r="E17" s="247">
        <f>SUM(E18:E20)</f>
        <v>0</v>
      </c>
      <c r="F17" s="247">
        <f>E17/D17*10</f>
        <v>0</v>
      </c>
      <c r="G17" s="138"/>
      <c r="H17" s="118"/>
      <c r="I17" s="132"/>
      <c r="J17" s="132"/>
    </row>
    <row r="18" spans="1:109" ht="48" x14ac:dyDescent="0.2">
      <c r="A18" s="101">
        <v>1</v>
      </c>
      <c r="B18" s="136" t="s">
        <v>99</v>
      </c>
      <c r="C18" s="228"/>
      <c r="D18" s="245">
        <f>D17/3</f>
        <v>33.333333333333336</v>
      </c>
      <c r="E18" s="245">
        <f>D18*C18</f>
        <v>0</v>
      </c>
      <c r="F18" s="249"/>
      <c r="G18" s="135"/>
      <c r="H18" s="117"/>
      <c r="I18" s="238" t="s">
        <v>290</v>
      </c>
      <c r="J18" s="238" t="s">
        <v>287</v>
      </c>
      <c r="L18" s="19"/>
      <c r="S18" s="19"/>
      <c r="Z18" s="19"/>
      <c r="AB18" s="19"/>
    </row>
    <row r="19" spans="1:109" ht="48" customHeight="1" x14ac:dyDescent="0.2">
      <c r="A19" s="101">
        <v>2</v>
      </c>
      <c r="B19" s="136" t="s">
        <v>100</v>
      </c>
      <c r="C19" s="228"/>
      <c r="D19" s="245">
        <f>D17/3</f>
        <v>33.333333333333336</v>
      </c>
      <c r="E19" s="245">
        <f>D19*C19</f>
        <v>0</v>
      </c>
      <c r="F19" s="249"/>
      <c r="G19" s="135"/>
      <c r="H19" s="117"/>
      <c r="I19" s="238" t="s">
        <v>101</v>
      </c>
      <c r="J19" s="241" t="s">
        <v>382</v>
      </c>
      <c r="L19" s="19"/>
      <c r="S19" s="19"/>
      <c r="Z19" s="19"/>
      <c r="AB19" s="19"/>
    </row>
    <row r="20" spans="1:109" ht="50.25" customHeight="1" x14ac:dyDescent="0.2">
      <c r="A20" s="101">
        <v>3</v>
      </c>
      <c r="B20" s="139" t="s">
        <v>102</v>
      </c>
      <c r="C20" s="228"/>
      <c r="D20" s="245">
        <f>D17/3</f>
        <v>33.333333333333336</v>
      </c>
      <c r="E20" s="245">
        <f>D20*C20</f>
        <v>0</v>
      </c>
      <c r="F20" s="249"/>
      <c r="G20" s="135"/>
      <c r="H20" s="117"/>
      <c r="I20" s="238" t="s">
        <v>103</v>
      </c>
      <c r="J20" s="241" t="s">
        <v>382</v>
      </c>
      <c r="L20" s="19"/>
      <c r="S20" s="19"/>
      <c r="Z20" s="19"/>
      <c r="AB20" s="19"/>
    </row>
    <row r="21" spans="1:109" s="29" customFormat="1" ht="25" customHeight="1" x14ac:dyDescent="0.2">
      <c r="A21" s="79" t="s">
        <v>55</v>
      </c>
      <c r="B21" s="132" t="s">
        <v>104</v>
      </c>
      <c r="C21" s="137"/>
      <c r="D21" s="248">
        <v>100</v>
      </c>
      <c r="E21" s="247">
        <f>SUM(E22:E24)</f>
        <v>0</v>
      </c>
      <c r="F21" s="247">
        <f>E21/D21*10</f>
        <v>0</v>
      </c>
      <c r="G21" s="138"/>
      <c r="H21" s="118"/>
      <c r="I21" s="132"/>
      <c r="J21" s="132"/>
    </row>
    <row r="22" spans="1:109" s="27" customFormat="1" ht="74.25" customHeight="1" x14ac:dyDescent="0.2">
      <c r="A22" s="101">
        <v>1</v>
      </c>
      <c r="B22" s="102" t="s">
        <v>105</v>
      </c>
      <c r="C22" s="228"/>
      <c r="D22" s="245">
        <f>D21/3</f>
        <v>33.333333333333336</v>
      </c>
      <c r="E22" s="245">
        <f>D22*C22</f>
        <v>0</v>
      </c>
      <c r="F22" s="249"/>
      <c r="G22" s="135"/>
      <c r="H22" s="117"/>
      <c r="I22" s="238" t="s">
        <v>106</v>
      </c>
      <c r="J22" s="238" t="s">
        <v>107</v>
      </c>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row>
    <row r="23" spans="1:109" s="27" customFormat="1" ht="61.5" customHeight="1" x14ac:dyDescent="0.2">
      <c r="A23" s="101">
        <v>2</v>
      </c>
      <c r="B23" s="102" t="s">
        <v>108</v>
      </c>
      <c r="C23" s="228"/>
      <c r="D23" s="245">
        <f>D21/3</f>
        <v>33.333333333333336</v>
      </c>
      <c r="E23" s="245">
        <f>D23*C23</f>
        <v>0</v>
      </c>
      <c r="F23" s="249"/>
      <c r="G23" s="135"/>
      <c r="H23" s="117"/>
      <c r="I23" s="238" t="s">
        <v>109</v>
      </c>
      <c r="J23" s="238" t="s">
        <v>110</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row>
    <row r="24" spans="1:109" s="27" customFormat="1" ht="80.25" customHeight="1" x14ac:dyDescent="0.2">
      <c r="A24" s="174">
        <v>3</v>
      </c>
      <c r="B24" s="189" t="s">
        <v>111</v>
      </c>
      <c r="C24" s="230"/>
      <c r="D24" s="260">
        <f>D21/3</f>
        <v>33.333333333333336</v>
      </c>
      <c r="E24" s="245">
        <f>D24*C24</f>
        <v>0</v>
      </c>
      <c r="F24" s="261"/>
      <c r="G24" s="218"/>
      <c r="H24" s="222"/>
      <c r="I24" s="238" t="s">
        <v>112</v>
      </c>
      <c r="J24" s="238" t="s">
        <v>113</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row>
    <row r="25" spans="1:109" s="29" customFormat="1" ht="25" customHeight="1" thickBot="1" x14ac:dyDescent="0.25">
      <c r="A25" s="140"/>
      <c r="B25" s="133" t="s">
        <v>73</v>
      </c>
      <c r="C25" s="141"/>
      <c r="D25" s="262">
        <f>D21+D17+D13+D10+D4</f>
        <v>500</v>
      </c>
      <c r="E25" s="262">
        <f>E21+E17+E13+E10+E4</f>
        <v>0</v>
      </c>
      <c r="F25" s="263"/>
      <c r="G25" s="142"/>
      <c r="H25" s="87"/>
      <c r="I25" s="88"/>
      <c r="J25" s="89"/>
    </row>
    <row r="26" spans="1:109" s="59" customFormat="1" ht="27" thickBot="1" x14ac:dyDescent="0.25">
      <c r="A26" s="91"/>
      <c r="B26" s="90" t="s">
        <v>74</v>
      </c>
      <c r="C26" s="93"/>
      <c r="D26" s="93"/>
      <c r="E26" s="255">
        <f>E25/D25*10</f>
        <v>0</v>
      </c>
      <c r="F26" s="93"/>
      <c r="G26" s="93"/>
      <c r="H26" s="93"/>
      <c r="I26" s="94"/>
      <c r="J26" s="94"/>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row>
    <row r="27" spans="1:109" ht="27" customHeight="1" x14ac:dyDescent="0.2">
      <c r="L27" s="19"/>
      <c r="S27" s="19"/>
      <c r="Z27" s="19"/>
      <c r="AB27" s="19"/>
    </row>
    <row r="30" spans="1:109" x14ac:dyDescent="0.2">
      <c r="B30" s="24"/>
    </row>
  </sheetData>
  <pageMargins left="0.70866141732283505" right="0.70866141732283505" top="0.74803149606299202" bottom="0.74803149606299202" header="0.31496062992126" footer="0.31496062992126"/>
  <pageSetup paperSize="8" scale="8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7"/>
  <sheetViews>
    <sheetView zoomScale="70" zoomScaleNormal="70" workbookViewId="0">
      <pane xSplit="2" ySplit="3" topLeftCell="C4" activePane="bottomRight" state="frozenSplit"/>
      <selection pane="topRight" activeCell="C1" sqref="C1"/>
      <selection pane="bottomLeft" activeCell="A4" sqref="A4"/>
      <selection pane="bottomRight" activeCell="B5" sqref="B5"/>
    </sheetView>
  </sheetViews>
  <sheetFormatPr baseColWidth="10" defaultColWidth="9.1640625" defaultRowHeight="15" x14ac:dyDescent="0.2"/>
  <cols>
    <col min="1" max="1" width="4.6640625" style="15" customWidth="1"/>
    <col min="2" max="2" width="49.83203125" style="10" customWidth="1"/>
    <col min="3" max="7" width="16.6640625" style="10" customWidth="1"/>
    <col min="8" max="8" width="60.6640625" style="10" customWidth="1"/>
    <col min="9" max="9" width="70.6640625" style="45" customWidth="1"/>
    <col min="10" max="10" width="70.6640625" style="46" customWidth="1"/>
    <col min="11" max="11" width="6.83203125" style="10" customWidth="1"/>
    <col min="12" max="12" width="9.1640625" style="10"/>
    <col min="13" max="13" width="16.5" style="10" customWidth="1"/>
    <col min="14" max="14" width="16.83203125" style="10" customWidth="1"/>
    <col min="15" max="15" width="14.6640625" style="10" customWidth="1"/>
    <col min="16" max="16" width="12.33203125" style="11" customWidth="1"/>
    <col min="17" max="17" width="11.5" style="10" customWidth="1"/>
    <col min="18" max="18" width="8.83203125" style="10" customWidth="1"/>
    <col min="19" max="19" width="9.1640625" style="10" customWidth="1"/>
    <col min="20" max="20" width="16.5" style="10" customWidth="1"/>
    <col min="21" max="21" width="16.83203125" style="10" customWidth="1"/>
    <col min="22" max="22" width="17" style="10" customWidth="1"/>
    <col min="23" max="23" width="12.33203125" style="11" customWidth="1"/>
    <col min="24" max="24" width="11.5" style="10" customWidth="1"/>
    <col min="25" max="25" width="8.83203125" style="10" customWidth="1"/>
    <col min="26" max="16384" width="9.1640625" style="10"/>
  </cols>
  <sheetData>
    <row r="1" spans="1:23" s="9" customFormat="1" ht="40" customHeight="1" x14ac:dyDescent="0.2">
      <c r="A1" s="16"/>
      <c r="B1" s="244" t="s">
        <v>347</v>
      </c>
      <c r="C1" s="13"/>
      <c r="D1" s="13"/>
      <c r="E1" s="13"/>
      <c r="F1" s="13"/>
      <c r="G1" s="13"/>
      <c r="H1" s="13"/>
      <c r="I1" s="41"/>
      <c r="J1" s="41"/>
      <c r="K1" s="18"/>
    </row>
    <row r="2" spans="1:23" ht="16" thickBot="1" x14ac:dyDescent="0.25">
      <c r="B2" s="19"/>
      <c r="C2" s="6"/>
      <c r="D2" s="6"/>
      <c r="E2" s="6"/>
      <c r="F2" s="6"/>
      <c r="G2" s="6"/>
      <c r="H2" s="6"/>
      <c r="I2" s="44"/>
      <c r="J2" s="44"/>
      <c r="K2" s="19"/>
      <c r="P2" s="10"/>
      <c r="W2" s="10"/>
    </row>
    <row r="3" spans="1:23" s="30" customFormat="1" ht="80" customHeight="1" thickBot="1" x14ac:dyDescent="0.25">
      <c r="A3" s="62" t="s">
        <v>0</v>
      </c>
      <c r="B3" s="124" t="s">
        <v>1</v>
      </c>
      <c r="C3" s="64" t="s">
        <v>2</v>
      </c>
      <c r="D3" s="115" t="s">
        <v>3</v>
      </c>
      <c r="E3" s="115" t="s">
        <v>4</v>
      </c>
      <c r="F3" s="115" t="s">
        <v>5</v>
      </c>
      <c r="G3" s="64" t="s">
        <v>6</v>
      </c>
      <c r="H3" s="64" t="s">
        <v>7</v>
      </c>
      <c r="I3" s="125" t="s">
        <v>8</v>
      </c>
      <c r="J3" s="116" t="s">
        <v>9</v>
      </c>
      <c r="K3" s="29"/>
    </row>
    <row r="4" spans="1:23" s="34" customFormat="1" ht="25" customHeight="1" x14ac:dyDescent="0.2">
      <c r="A4" s="126" t="s">
        <v>10</v>
      </c>
      <c r="B4" s="127" t="s">
        <v>114</v>
      </c>
      <c r="C4" s="128"/>
      <c r="D4" s="264">
        <v>100</v>
      </c>
      <c r="E4" s="265">
        <f>SUM(E5:E12)</f>
        <v>0</v>
      </c>
      <c r="F4" s="265">
        <f>E4/D4*10</f>
        <v>0</v>
      </c>
      <c r="G4" s="128"/>
      <c r="H4" s="129"/>
      <c r="I4" s="130"/>
      <c r="J4" s="131"/>
      <c r="K4" s="33"/>
    </row>
    <row r="5" spans="1:23" ht="81.75" customHeight="1" x14ac:dyDescent="0.2">
      <c r="A5" s="101">
        <v>1</v>
      </c>
      <c r="B5" s="102" t="s">
        <v>115</v>
      </c>
      <c r="C5" s="200"/>
      <c r="D5" s="245">
        <f>D4/8</f>
        <v>12.5</v>
      </c>
      <c r="E5" s="245">
        <f t="shared" ref="E5:E12" si="0">D5*C5</f>
        <v>0</v>
      </c>
      <c r="F5" s="266"/>
      <c r="G5" s="77"/>
      <c r="H5" s="117"/>
      <c r="I5" s="238" t="s">
        <v>116</v>
      </c>
      <c r="J5" s="238" t="s">
        <v>291</v>
      </c>
      <c r="K5" s="19"/>
      <c r="P5" s="10"/>
      <c r="W5" s="10"/>
    </row>
    <row r="6" spans="1:23" ht="80" x14ac:dyDescent="0.2">
      <c r="A6" s="101">
        <v>2</v>
      </c>
      <c r="B6" s="102" t="s">
        <v>117</v>
      </c>
      <c r="C6" s="200"/>
      <c r="D6" s="245">
        <f>D4/8</f>
        <v>12.5</v>
      </c>
      <c r="E6" s="245">
        <f t="shared" si="0"/>
        <v>0</v>
      </c>
      <c r="F6" s="266"/>
      <c r="G6" s="77"/>
      <c r="H6" s="117"/>
      <c r="I6" s="238" t="s">
        <v>292</v>
      </c>
      <c r="J6" s="238" t="s">
        <v>293</v>
      </c>
      <c r="K6" s="19"/>
      <c r="P6" s="10"/>
      <c r="W6" s="10"/>
    </row>
    <row r="7" spans="1:23" ht="60" x14ac:dyDescent="0.2">
      <c r="A7" s="101">
        <v>3</v>
      </c>
      <c r="B7" s="102" t="s">
        <v>118</v>
      </c>
      <c r="C7" s="200"/>
      <c r="D7" s="245">
        <f>D4/8</f>
        <v>12.5</v>
      </c>
      <c r="E7" s="245">
        <f t="shared" si="0"/>
        <v>0</v>
      </c>
      <c r="F7" s="266"/>
      <c r="G7" s="77"/>
      <c r="H7" s="117"/>
      <c r="I7" s="238" t="s">
        <v>119</v>
      </c>
      <c r="J7" s="238" t="s">
        <v>120</v>
      </c>
      <c r="K7" s="19"/>
      <c r="P7" s="10"/>
      <c r="W7" s="10"/>
    </row>
    <row r="8" spans="1:23" ht="64" x14ac:dyDescent="0.2">
      <c r="A8" s="101">
        <v>4</v>
      </c>
      <c r="B8" s="102" t="s">
        <v>121</v>
      </c>
      <c r="C8" s="200"/>
      <c r="D8" s="245">
        <f>D4/8</f>
        <v>12.5</v>
      </c>
      <c r="E8" s="245">
        <f t="shared" si="0"/>
        <v>0</v>
      </c>
      <c r="F8" s="266"/>
      <c r="G8" s="77"/>
      <c r="H8" s="117"/>
      <c r="I8" s="238" t="s">
        <v>294</v>
      </c>
      <c r="J8" s="238" t="s">
        <v>293</v>
      </c>
      <c r="K8" s="19"/>
      <c r="P8" s="10"/>
      <c r="W8" s="10"/>
    </row>
    <row r="9" spans="1:23" ht="60" x14ac:dyDescent="0.2">
      <c r="A9" s="101">
        <v>5</v>
      </c>
      <c r="B9" s="102" t="s">
        <v>122</v>
      </c>
      <c r="C9" s="200"/>
      <c r="D9" s="245">
        <f>D4/8</f>
        <v>12.5</v>
      </c>
      <c r="E9" s="245">
        <f t="shared" si="0"/>
        <v>0</v>
      </c>
      <c r="F9" s="266"/>
      <c r="G9" s="77"/>
      <c r="H9" s="117"/>
      <c r="I9" s="238" t="s">
        <v>123</v>
      </c>
      <c r="J9" s="238" t="s">
        <v>124</v>
      </c>
      <c r="K9" s="19"/>
      <c r="P9" s="10"/>
      <c r="W9" s="10"/>
    </row>
    <row r="10" spans="1:23" ht="77.25" customHeight="1" x14ac:dyDescent="0.2">
      <c r="A10" s="101">
        <v>6</v>
      </c>
      <c r="B10" s="102" t="s">
        <v>125</v>
      </c>
      <c r="C10" s="200"/>
      <c r="D10" s="245">
        <f>D4/8</f>
        <v>12.5</v>
      </c>
      <c r="E10" s="245">
        <f t="shared" si="0"/>
        <v>0</v>
      </c>
      <c r="F10" s="266"/>
      <c r="G10" s="77"/>
      <c r="H10" s="117"/>
      <c r="I10" s="238" t="s">
        <v>126</v>
      </c>
      <c r="J10" s="238" t="s">
        <v>127</v>
      </c>
      <c r="K10" s="19"/>
      <c r="P10" s="10"/>
      <c r="W10" s="10"/>
    </row>
    <row r="11" spans="1:23" ht="48" x14ac:dyDescent="0.2">
      <c r="A11" s="101">
        <v>7</v>
      </c>
      <c r="B11" s="102" t="s">
        <v>128</v>
      </c>
      <c r="C11" s="200"/>
      <c r="D11" s="245">
        <f>D4/8</f>
        <v>12.5</v>
      </c>
      <c r="E11" s="245">
        <f t="shared" si="0"/>
        <v>0</v>
      </c>
      <c r="F11" s="266"/>
      <c r="G11" s="77"/>
      <c r="H11" s="117"/>
      <c r="I11" s="238" t="s">
        <v>129</v>
      </c>
      <c r="J11" s="238" t="s">
        <v>295</v>
      </c>
      <c r="K11" s="19"/>
      <c r="P11" s="10"/>
      <c r="W11" s="10"/>
    </row>
    <row r="12" spans="1:23" ht="96.75" customHeight="1" x14ac:dyDescent="0.2">
      <c r="A12" s="101">
        <v>8</v>
      </c>
      <c r="B12" s="102" t="s">
        <v>130</v>
      </c>
      <c r="C12" s="200"/>
      <c r="D12" s="245">
        <f>D4/8</f>
        <v>12.5</v>
      </c>
      <c r="E12" s="245">
        <f t="shared" si="0"/>
        <v>0</v>
      </c>
      <c r="F12" s="266"/>
      <c r="G12" s="77"/>
      <c r="H12" s="117"/>
      <c r="I12" s="238" t="s">
        <v>296</v>
      </c>
      <c r="J12" s="238" t="s">
        <v>297</v>
      </c>
      <c r="K12" s="19"/>
      <c r="P12" s="10"/>
      <c r="W12" s="10"/>
    </row>
    <row r="13" spans="1:23" s="34" customFormat="1" ht="25" customHeight="1" x14ac:dyDescent="0.2">
      <c r="A13" s="79" t="s">
        <v>14</v>
      </c>
      <c r="B13" s="104" t="s">
        <v>131</v>
      </c>
      <c r="C13" s="105"/>
      <c r="D13" s="267">
        <v>100</v>
      </c>
      <c r="E13" s="268">
        <f>SUM(E14:E18)</f>
        <v>0</v>
      </c>
      <c r="F13" s="268">
        <f>E13/D13*10</f>
        <v>0</v>
      </c>
      <c r="G13" s="106"/>
      <c r="H13" s="118"/>
      <c r="I13" s="132"/>
      <c r="J13" s="132"/>
      <c r="K13" s="33"/>
    </row>
    <row r="14" spans="1:23" ht="44.5" customHeight="1" x14ac:dyDescent="0.2">
      <c r="A14" s="101">
        <v>1</v>
      </c>
      <c r="B14" s="102" t="s">
        <v>132</v>
      </c>
      <c r="C14" s="200"/>
      <c r="D14" s="245">
        <f>D13/4</f>
        <v>25</v>
      </c>
      <c r="E14" s="245">
        <f>D14*C14</f>
        <v>0</v>
      </c>
      <c r="F14" s="266"/>
      <c r="G14" s="77"/>
      <c r="H14" s="117"/>
      <c r="I14" s="238" t="s">
        <v>133</v>
      </c>
      <c r="J14" s="238" t="s">
        <v>134</v>
      </c>
      <c r="K14" s="19"/>
      <c r="P14" s="10"/>
      <c r="W14" s="10"/>
    </row>
    <row r="15" spans="1:23" ht="64" x14ac:dyDescent="0.2">
      <c r="A15" s="101" t="s">
        <v>92</v>
      </c>
      <c r="B15" s="102" t="s">
        <v>135</v>
      </c>
      <c r="C15" s="200"/>
      <c r="D15" s="245">
        <f>D13/8</f>
        <v>12.5</v>
      </c>
      <c r="E15" s="245">
        <f>D15*C15</f>
        <v>0</v>
      </c>
      <c r="F15" s="266"/>
      <c r="G15" s="77"/>
      <c r="H15" s="117"/>
      <c r="I15" s="238" t="s">
        <v>298</v>
      </c>
      <c r="J15" s="241" t="s">
        <v>134</v>
      </c>
      <c r="K15" s="19"/>
      <c r="P15" s="10"/>
      <c r="W15" s="10"/>
    </row>
    <row r="16" spans="1:23" ht="64" x14ac:dyDescent="0.2">
      <c r="A16" s="101" t="s">
        <v>95</v>
      </c>
      <c r="B16" s="102" t="s">
        <v>136</v>
      </c>
      <c r="C16" s="200"/>
      <c r="D16" s="245">
        <f>D13/8</f>
        <v>12.5</v>
      </c>
      <c r="E16" s="245">
        <f>D16*C16</f>
        <v>0</v>
      </c>
      <c r="F16" s="266"/>
      <c r="G16" s="77"/>
      <c r="H16" s="117"/>
      <c r="I16" s="238" t="s">
        <v>298</v>
      </c>
      <c r="J16" s="241" t="s">
        <v>134</v>
      </c>
      <c r="K16" s="19"/>
      <c r="P16" s="10"/>
      <c r="W16" s="10"/>
    </row>
    <row r="17" spans="1:23" ht="39" customHeight="1" x14ac:dyDescent="0.2">
      <c r="A17" s="101">
        <v>3</v>
      </c>
      <c r="B17" s="102" t="s">
        <v>137</v>
      </c>
      <c r="C17" s="200"/>
      <c r="D17" s="245">
        <f>D13/4</f>
        <v>25</v>
      </c>
      <c r="E17" s="245">
        <f>D17*C17</f>
        <v>0</v>
      </c>
      <c r="F17" s="266"/>
      <c r="G17" s="77"/>
      <c r="H17" s="117"/>
      <c r="I17" s="238" t="s">
        <v>138</v>
      </c>
      <c r="J17" s="241" t="s">
        <v>134</v>
      </c>
      <c r="K17" s="19"/>
      <c r="P17" s="10"/>
      <c r="W17" s="10"/>
    </row>
    <row r="18" spans="1:23" ht="48" customHeight="1" x14ac:dyDescent="0.2">
      <c r="A18" s="101">
        <v>4</v>
      </c>
      <c r="B18" s="102" t="s">
        <v>139</v>
      </c>
      <c r="C18" s="200"/>
      <c r="D18" s="245">
        <f>D13/4</f>
        <v>25</v>
      </c>
      <c r="E18" s="245">
        <f>D18*C18</f>
        <v>0</v>
      </c>
      <c r="F18" s="266"/>
      <c r="G18" s="77"/>
      <c r="H18" s="117"/>
      <c r="I18" s="238" t="s">
        <v>140</v>
      </c>
      <c r="J18" s="241" t="s">
        <v>134</v>
      </c>
      <c r="K18" s="19"/>
      <c r="P18" s="10"/>
      <c r="W18" s="10"/>
    </row>
    <row r="19" spans="1:23" s="30" customFormat="1" ht="25" customHeight="1" thickBot="1" x14ac:dyDescent="0.25">
      <c r="A19" s="84"/>
      <c r="B19" s="133" t="s">
        <v>73</v>
      </c>
      <c r="C19" s="86"/>
      <c r="D19" s="262">
        <f>D4+D13</f>
        <v>200</v>
      </c>
      <c r="E19" s="262">
        <f>E4+E13</f>
        <v>0</v>
      </c>
      <c r="F19" s="269"/>
      <c r="G19" s="86"/>
      <c r="H19" s="87"/>
      <c r="I19" s="88"/>
      <c r="J19" s="89"/>
      <c r="K19" s="29"/>
    </row>
    <row r="20" spans="1:23" s="60" customFormat="1" ht="27" customHeight="1" thickBot="1" x14ac:dyDescent="0.25">
      <c r="A20" s="90"/>
      <c r="B20" s="91" t="s">
        <v>74</v>
      </c>
      <c r="C20" s="92"/>
      <c r="D20" s="270"/>
      <c r="E20" s="271">
        <f>E19/D19*10</f>
        <v>0</v>
      </c>
      <c r="F20" s="270"/>
      <c r="G20" s="92"/>
      <c r="H20" s="93"/>
      <c r="I20" s="94"/>
      <c r="J20" s="94"/>
      <c r="K20" s="58"/>
    </row>
    <row r="21" spans="1:23" x14ac:dyDescent="0.2">
      <c r="B21" s="19"/>
      <c r="C21" s="6"/>
      <c r="D21" s="6"/>
      <c r="E21" s="6"/>
      <c r="F21" s="6"/>
      <c r="G21" s="6"/>
      <c r="H21" s="6"/>
      <c r="I21" s="44"/>
      <c r="J21" s="44"/>
      <c r="K21" s="19"/>
      <c r="P21" s="10"/>
      <c r="W21" s="10"/>
    </row>
    <row r="22" spans="1:23" x14ac:dyDescent="0.2">
      <c r="B22" s="19"/>
      <c r="C22" s="19"/>
      <c r="D22" s="19"/>
      <c r="E22" s="19"/>
      <c r="F22" s="19"/>
      <c r="G22" s="19"/>
      <c r="H22" s="19"/>
      <c r="I22" s="43"/>
      <c r="J22" s="44"/>
      <c r="K22" s="19"/>
    </row>
    <row r="23" spans="1:23" x14ac:dyDescent="0.2">
      <c r="B23" s="19"/>
      <c r="C23" s="19"/>
      <c r="D23" s="19"/>
      <c r="E23" s="19"/>
      <c r="F23" s="19"/>
      <c r="G23" s="19"/>
      <c r="H23" s="19"/>
      <c r="I23" s="43"/>
      <c r="J23" s="44"/>
      <c r="K23" s="19"/>
    </row>
    <row r="27" spans="1:23" x14ac:dyDescent="0.2">
      <c r="B27" s="12"/>
    </row>
  </sheetData>
  <pageMargins left="0.70866141732283505" right="0.70866141732283505" top="0.74803149606299202" bottom="0.74803149606299202" header="0.31496062992126" footer="0.31496062992126"/>
  <pageSetup paperSize="8"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0"/>
  <sheetViews>
    <sheetView zoomScale="70" zoomScaleNormal="70" workbookViewId="0">
      <pane xSplit="2" ySplit="3" topLeftCell="C4" activePane="bottomRight" state="frozenSplit"/>
      <selection pane="topRight" activeCell="C1" sqref="C1"/>
      <selection pane="bottomLeft" activeCell="A5" sqref="A5"/>
      <selection pane="bottomRight" activeCell="B5" sqref="B5"/>
    </sheetView>
  </sheetViews>
  <sheetFormatPr baseColWidth="10" defaultColWidth="9.1640625" defaultRowHeight="15" x14ac:dyDescent="0.2"/>
  <cols>
    <col min="1" max="1" width="4.6640625" style="32" customWidth="1"/>
    <col min="2" max="2" width="57.33203125" style="49" customWidth="1"/>
    <col min="3" max="7" width="16.6640625" style="5" customWidth="1"/>
    <col min="8" max="8" width="60.6640625" style="10" customWidth="1"/>
    <col min="9" max="9" width="72.33203125" style="45" customWidth="1"/>
    <col min="10" max="10" width="70.6640625" style="46" customWidth="1"/>
    <col min="11" max="11" width="46" style="162" customWidth="1"/>
    <col min="12" max="12" width="17" style="10" customWidth="1"/>
    <col min="13" max="13" width="9.6640625" style="11" customWidth="1"/>
    <col min="14" max="14" width="10.1640625" style="10" customWidth="1"/>
    <col min="15" max="15" width="7.33203125" style="10" customWidth="1"/>
    <col min="16" max="16" width="9.1640625" style="10"/>
    <col min="17" max="17" width="16.5" style="10" customWidth="1"/>
    <col min="18" max="18" width="16.83203125" style="10" customWidth="1"/>
    <col min="19" max="19" width="17" style="10" customWidth="1"/>
    <col min="20" max="20" width="9.6640625" style="11" customWidth="1"/>
    <col min="21" max="21" width="12.5" style="10" customWidth="1"/>
    <col min="22" max="22" width="7.33203125" style="10" customWidth="1"/>
    <col min="23" max="23" width="9.1640625" style="10"/>
    <col min="24" max="24" width="16.5" style="10" customWidth="1"/>
    <col min="25" max="25" width="16.83203125" style="10" customWidth="1"/>
    <col min="26" max="26" width="17" style="10" customWidth="1"/>
    <col min="27" max="27" width="9.6640625" style="11" customWidth="1"/>
    <col min="28" max="28" width="12.5" style="10" customWidth="1"/>
    <col min="29" max="29" width="7.33203125" style="10" customWidth="1"/>
    <col min="30" max="16384" width="9.1640625" style="10"/>
  </cols>
  <sheetData>
    <row r="1" spans="1:27" s="9" customFormat="1" ht="40" customHeight="1" x14ac:dyDescent="0.2">
      <c r="A1" s="31"/>
      <c r="B1" s="244" t="s">
        <v>348</v>
      </c>
      <c r="C1" s="13"/>
      <c r="D1" s="13"/>
      <c r="E1" s="13"/>
      <c r="F1" s="13"/>
      <c r="G1" s="13"/>
      <c r="H1" s="13"/>
      <c r="I1" s="41"/>
      <c r="J1" s="41"/>
      <c r="K1" s="162"/>
      <c r="L1" s="28"/>
    </row>
    <row r="2" spans="1:27" ht="16" thickBot="1" x14ac:dyDescent="0.25">
      <c r="B2" s="48"/>
      <c r="C2" s="3"/>
      <c r="D2" s="3"/>
      <c r="E2" s="3"/>
      <c r="F2" s="3"/>
      <c r="G2" s="3"/>
      <c r="H2" s="3"/>
      <c r="I2" s="47"/>
      <c r="J2" s="44"/>
      <c r="M2" s="10"/>
      <c r="T2" s="10"/>
      <c r="AA2" s="10"/>
    </row>
    <row r="3" spans="1:27" s="30" customFormat="1" ht="80" customHeight="1" thickBot="1" x14ac:dyDescent="0.25">
      <c r="A3" s="95" t="s">
        <v>0</v>
      </c>
      <c r="B3" s="96" t="s">
        <v>1</v>
      </c>
      <c r="C3" s="64" t="s">
        <v>2</v>
      </c>
      <c r="D3" s="115" t="s">
        <v>3</v>
      </c>
      <c r="E3" s="115" t="s">
        <v>4</v>
      </c>
      <c r="F3" s="115" t="s">
        <v>5</v>
      </c>
      <c r="G3" s="64" t="s">
        <v>6</v>
      </c>
      <c r="H3" s="64" t="s">
        <v>7</v>
      </c>
      <c r="I3" s="115" t="s">
        <v>8</v>
      </c>
      <c r="J3" s="116" t="s">
        <v>9</v>
      </c>
      <c r="K3" s="167"/>
    </row>
    <row r="4" spans="1:27" s="34" customFormat="1" ht="25" customHeight="1" x14ac:dyDescent="0.2">
      <c r="A4" s="97" t="s">
        <v>10</v>
      </c>
      <c r="B4" s="98" t="s">
        <v>141</v>
      </c>
      <c r="C4" s="69"/>
      <c r="D4" s="272">
        <v>100</v>
      </c>
      <c r="E4" s="273">
        <f>SUM(E5:E14)</f>
        <v>0</v>
      </c>
      <c r="F4" s="273">
        <f>E4/D4*10</f>
        <v>0</v>
      </c>
      <c r="G4" s="69"/>
      <c r="H4" s="70"/>
      <c r="I4" s="71"/>
      <c r="J4" s="100"/>
      <c r="K4" s="168"/>
    </row>
    <row r="5" spans="1:27" ht="96" x14ac:dyDescent="0.2">
      <c r="A5" s="101">
        <v>1</v>
      </c>
      <c r="B5" s="102" t="s">
        <v>142</v>
      </c>
      <c r="C5" s="200"/>
      <c r="D5" s="245">
        <f>D4/9</f>
        <v>11.111111111111111</v>
      </c>
      <c r="E5" s="245">
        <f t="shared" ref="E5:E14" si="0">D5*C5</f>
        <v>0</v>
      </c>
      <c r="F5" s="266"/>
      <c r="G5" s="77"/>
      <c r="H5" s="117"/>
      <c r="I5" s="238" t="s">
        <v>143</v>
      </c>
      <c r="J5" s="238" t="s">
        <v>299</v>
      </c>
      <c r="M5" s="10"/>
      <c r="T5" s="10"/>
      <c r="AA5" s="10"/>
    </row>
    <row r="6" spans="1:27" ht="48" customHeight="1" x14ac:dyDescent="0.2">
      <c r="A6" s="101">
        <v>2</v>
      </c>
      <c r="B6" s="102" t="s">
        <v>144</v>
      </c>
      <c r="C6" s="200"/>
      <c r="D6" s="245">
        <f>D4/9</f>
        <v>11.111111111111111</v>
      </c>
      <c r="E6" s="245">
        <f t="shared" si="0"/>
        <v>0</v>
      </c>
      <c r="F6" s="266"/>
      <c r="G6" s="77"/>
      <c r="H6" s="117"/>
      <c r="I6" s="238" t="s">
        <v>145</v>
      </c>
      <c r="J6" s="238" t="s">
        <v>134</v>
      </c>
      <c r="M6" s="10"/>
      <c r="T6" s="10"/>
      <c r="AA6" s="10"/>
    </row>
    <row r="7" spans="1:27" ht="48" customHeight="1" x14ac:dyDescent="0.2">
      <c r="A7" s="101">
        <v>3</v>
      </c>
      <c r="B7" s="102" t="s">
        <v>146</v>
      </c>
      <c r="C7" s="200"/>
      <c r="D7" s="245">
        <f>D4/9</f>
        <v>11.111111111111111</v>
      </c>
      <c r="E7" s="245">
        <f t="shared" si="0"/>
        <v>0</v>
      </c>
      <c r="F7" s="266"/>
      <c r="G7" s="77"/>
      <c r="H7" s="117"/>
      <c r="I7" s="238" t="s">
        <v>147</v>
      </c>
      <c r="J7" s="241" t="s">
        <v>134</v>
      </c>
      <c r="M7" s="10"/>
      <c r="T7" s="10"/>
      <c r="AA7" s="10"/>
    </row>
    <row r="8" spans="1:27" ht="80.25" customHeight="1" x14ac:dyDescent="0.2">
      <c r="A8" s="101">
        <v>4</v>
      </c>
      <c r="B8" s="102" t="s">
        <v>148</v>
      </c>
      <c r="C8" s="200"/>
      <c r="D8" s="245">
        <f>D4/9</f>
        <v>11.111111111111111</v>
      </c>
      <c r="E8" s="245">
        <f t="shared" si="0"/>
        <v>0</v>
      </c>
      <c r="F8" s="266"/>
      <c r="G8" s="77"/>
      <c r="H8" s="117"/>
      <c r="I8" s="238" t="s">
        <v>300</v>
      </c>
      <c r="J8" s="241" t="s">
        <v>134</v>
      </c>
      <c r="M8" s="10"/>
      <c r="T8" s="10"/>
      <c r="AA8" s="10"/>
    </row>
    <row r="9" spans="1:27" ht="70.5" customHeight="1" x14ac:dyDescent="0.2">
      <c r="A9" s="101">
        <v>5</v>
      </c>
      <c r="B9" s="102" t="s">
        <v>149</v>
      </c>
      <c r="C9" s="200"/>
      <c r="D9" s="245">
        <f>D4/9</f>
        <v>11.111111111111111</v>
      </c>
      <c r="E9" s="245">
        <f t="shared" si="0"/>
        <v>0</v>
      </c>
      <c r="F9" s="266"/>
      <c r="G9" s="77"/>
      <c r="H9" s="117"/>
      <c r="I9" s="238" t="s">
        <v>150</v>
      </c>
      <c r="J9" s="241" t="s">
        <v>134</v>
      </c>
      <c r="M9" s="10"/>
      <c r="T9" s="10"/>
      <c r="AA9" s="10"/>
    </row>
    <row r="10" spans="1:27" ht="48" x14ac:dyDescent="0.2">
      <c r="A10" s="101">
        <v>6</v>
      </c>
      <c r="B10" s="102" t="s">
        <v>151</v>
      </c>
      <c r="C10" s="77"/>
      <c r="D10" s="245">
        <f>D4/9</f>
        <v>11.111111111111111</v>
      </c>
      <c r="E10" s="245">
        <f t="shared" si="0"/>
        <v>0</v>
      </c>
      <c r="F10" s="266"/>
      <c r="G10" s="77"/>
      <c r="H10" s="77"/>
      <c r="I10" s="238" t="s">
        <v>152</v>
      </c>
      <c r="J10" s="241" t="s">
        <v>134</v>
      </c>
    </row>
    <row r="11" spans="1:27" ht="48" customHeight="1" x14ac:dyDescent="0.2">
      <c r="A11" s="101">
        <v>7</v>
      </c>
      <c r="B11" s="102" t="s">
        <v>153</v>
      </c>
      <c r="C11" s="77"/>
      <c r="D11" s="245">
        <f>D4/9</f>
        <v>11.111111111111111</v>
      </c>
      <c r="E11" s="245">
        <f t="shared" si="0"/>
        <v>0</v>
      </c>
      <c r="F11" s="266"/>
      <c r="G11" s="77"/>
      <c r="H11" s="77"/>
      <c r="I11" s="238" t="s">
        <v>154</v>
      </c>
      <c r="J11" s="241" t="s">
        <v>134</v>
      </c>
    </row>
    <row r="12" spans="1:27" ht="51" customHeight="1" x14ac:dyDescent="0.2">
      <c r="A12" s="101">
        <v>8</v>
      </c>
      <c r="B12" s="102" t="s">
        <v>155</v>
      </c>
      <c r="C12" s="77"/>
      <c r="D12" s="245">
        <f>D4/9</f>
        <v>11.111111111111111</v>
      </c>
      <c r="E12" s="245">
        <f t="shared" si="0"/>
        <v>0</v>
      </c>
      <c r="F12" s="266"/>
      <c r="G12" s="77"/>
      <c r="H12" s="77"/>
      <c r="I12" s="238" t="s">
        <v>156</v>
      </c>
      <c r="J12" s="241" t="s">
        <v>134</v>
      </c>
    </row>
    <row r="13" spans="1:27" s="192" customFormat="1" ht="37.5" customHeight="1" x14ac:dyDescent="0.2">
      <c r="A13" s="101" t="s">
        <v>157</v>
      </c>
      <c r="B13" s="102" t="s">
        <v>158</v>
      </c>
      <c r="C13" s="77"/>
      <c r="D13" s="245">
        <f>D4/18</f>
        <v>5.5555555555555554</v>
      </c>
      <c r="E13" s="245">
        <f t="shared" si="0"/>
        <v>0</v>
      </c>
      <c r="F13" s="250"/>
      <c r="G13" s="193"/>
      <c r="H13" s="193"/>
      <c r="I13" s="238" t="s">
        <v>301</v>
      </c>
      <c r="J13" s="241" t="s">
        <v>134</v>
      </c>
      <c r="K13" s="216"/>
      <c r="M13" s="217"/>
      <c r="T13" s="217"/>
      <c r="AA13" s="217"/>
    </row>
    <row r="14" spans="1:27" s="192" customFormat="1" ht="64.5" customHeight="1" x14ac:dyDescent="0.2">
      <c r="A14" s="101" t="s">
        <v>159</v>
      </c>
      <c r="B14" s="102" t="s">
        <v>160</v>
      </c>
      <c r="C14" s="231"/>
      <c r="D14" s="245">
        <f>D4/18</f>
        <v>5.5555555555555554</v>
      </c>
      <c r="E14" s="245">
        <f t="shared" si="0"/>
        <v>0</v>
      </c>
      <c r="F14" s="250"/>
      <c r="G14" s="193"/>
      <c r="H14" s="193"/>
      <c r="I14" s="238" t="s">
        <v>161</v>
      </c>
      <c r="J14" s="241" t="s">
        <v>134</v>
      </c>
      <c r="K14" s="216"/>
      <c r="M14" s="217"/>
      <c r="T14" s="217"/>
      <c r="AA14" s="217"/>
    </row>
    <row r="15" spans="1:27" s="34" customFormat="1" ht="23.25" customHeight="1" x14ac:dyDescent="0.2">
      <c r="A15" s="103" t="s">
        <v>14</v>
      </c>
      <c r="B15" s="175" t="s">
        <v>162</v>
      </c>
      <c r="C15" s="105"/>
      <c r="D15" s="267">
        <v>100</v>
      </c>
      <c r="E15" s="268">
        <f>SUM(E16:E23)</f>
        <v>0</v>
      </c>
      <c r="F15" s="268">
        <f>E15/D15*10</f>
        <v>0</v>
      </c>
      <c r="G15" s="106"/>
      <c r="H15" s="118"/>
      <c r="I15" s="132"/>
      <c r="J15" s="132"/>
      <c r="K15" s="168"/>
    </row>
    <row r="16" spans="1:27" ht="48" customHeight="1" x14ac:dyDescent="0.2">
      <c r="A16" s="101">
        <v>1</v>
      </c>
      <c r="B16" s="191" t="s">
        <v>163</v>
      </c>
      <c r="C16" s="200"/>
      <c r="D16" s="245">
        <f>D15/5</f>
        <v>20</v>
      </c>
      <c r="E16" s="245">
        <f t="shared" ref="E16:E23" si="1">D16*C16</f>
        <v>0</v>
      </c>
      <c r="F16" s="266"/>
      <c r="G16" s="77"/>
      <c r="H16" s="117"/>
      <c r="I16" s="238" t="s">
        <v>164</v>
      </c>
      <c r="J16" s="238" t="s">
        <v>302</v>
      </c>
      <c r="M16" s="10"/>
      <c r="T16" s="10"/>
      <c r="AA16" s="10"/>
    </row>
    <row r="17" spans="1:27" ht="64" x14ac:dyDescent="0.2">
      <c r="A17" s="101">
        <v>2</v>
      </c>
      <c r="B17" s="191" t="s">
        <v>165</v>
      </c>
      <c r="C17" s="200"/>
      <c r="D17" s="245">
        <f>D15/5</f>
        <v>20</v>
      </c>
      <c r="E17" s="245">
        <f t="shared" si="1"/>
        <v>0</v>
      </c>
      <c r="F17" s="266"/>
      <c r="G17" s="77"/>
      <c r="H17" s="117"/>
      <c r="I17" s="238" t="s">
        <v>166</v>
      </c>
      <c r="J17" s="238" t="s">
        <v>134</v>
      </c>
      <c r="M17" s="10"/>
      <c r="T17" s="10"/>
      <c r="AA17" s="10"/>
    </row>
    <row r="18" spans="1:27" ht="48" customHeight="1" x14ac:dyDescent="0.2">
      <c r="A18" s="101" t="s">
        <v>167</v>
      </c>
      <c r="B18" s="191" t="s">
        <v>168</v>
      </c>
      <c r="C18" s="200"/>
      <c r="D18" s="245">
        <f>D15/10</f>
        <v>10</v>
      </c>
      <c r="E18" s="245">
        <f t="shared" si="1"/>
        <v>0</v>
      </c>
      <c r="F18" s="266"/>
      <c r="G18" s="77"/>
      <c r="H18" s="117"/>
      <c r="I18" s="238" t="s">
        <v>169</v>
      </c>
      <c r="J18" s="238" t="s">
        <v>303</v>
      </c>
      <c r="M18" s="10"/>
      <c r="T18" s="10"/>
      <c r="AA18" s="10"/>
    </row>
    <row r="19" spans="1:27" s="192" customFormat="1" ht="80" x14ac:dyDescent="0.2">
      <c r="A19" s="102" t="s">
        <v>170</v>
      </c>
      <c r="B19" s="102" t="s">
        <v>171</v>
      </c>
      <c r="C19" s="231"/>
      <c r="D19" s="245">
        <f>D15/10</f>
        <v>10</v>
      </c>
      <c r="E19" s="245">
        <f t="shared" si="1"/>
        <v>0</v>
      </c>
      <c r="F19" s="250"/>
      <c r="G19" s="193"/>
      <c r="H19" s="193"/>
      <c r="I19" s="238" t="s">
        <v>304</v>
      </c>
      <c r="J19" s="238" t="s">
        <v>305</v>
      </c>
      <c r="K19" s="216"/>
      <c r="M19" s="217"/>
      <c r="T19" s="217"/>
      <c r="AA19" s="217"/>
    </row>
    <row r="20" spans="1:27" ht="48" customHeight="1" x14ac:dyDescent="0.2">
      <c r="A20" s="102" t="s">
        <v>172</v>
      </c>
      <c r="B20" s="102" t="s">
        <v>173</v>
      </c>
      <c r="C20" s="200"/>
      <c r="D20" s="245">
        <f>D15/10</f>
        <v>10</v>
      </c>
      <c r="E20" s="245">
        <f t="shared" si="1"/>
        <v>0</v>
      </c>
      <c r="F20" s="266"/>
      <c r="G20" s="77"/>
      <c r="H20" s="117"/>
      <c r="I20" s="238" t="s">
        <v>174</v>
      </c>
      <c r="J20" s="238" t="s">
        <v>175</v>
      </c>
      <c r="M20" s="10"/>
      <c r="T20" s="10"/>
      <c r="AA20" s="10"/>
    </row>
    <row r="21" spans="1:27" s="192" customFormat="1" ht="45" x14ac:dyDescent="0.2">
      <c r="A21" s="102" t="s">
        <v>176</v>
      </c>
      <c r="B21" s="191" t="s">
        <v>177</v>
      </c>
      <c r="C21" s="231"/>
      <c r="D21" s="245">
        <f>D15/10</f>
        <v>10</v>
      </c>
      <c r="E21" s="245">
        <f t="shared" si="1"/>
        <v>0</v>
      </c>
      <c r="F21" s="250"/>
      <c r="G21" s="193"/>
      <c r="H21" s="193"/>
      <c r="I21" s="238" t="s">
        <v>178</v>
      </c>
      <c r="J21" s="241" t="s">
        <v>175</v>
      </c>
      <c r="K21" s="216"/>
      <c r="M21" s="217"/>
      <c r="T21" s="217"/>
      <c r="AA21" s="217"/>
    </row>
    <row r="22" spans="1:27" ht="32" x14ac:dyDescent="0.2">
      <c r="A22" s="101" t="s">
        <v>179</v>
      </c>
      <c r="B22" s="102" t="s">
        <v>180</v>
      </c>
      <c r="C22" s="200"/>
      <c r="D22" s="245">
        <f>D15/10</f>
        <v>10</v>
      </c>
      <c r="E22" s="245">
        <f t="shared" si="1"/>
        <v>0</v>
      </c>
      <c r="F22" s="266"/>
      <c r="G22" s="77"/>
      <c r="H22" s="117"/>
      <c r="I22" s="238" t="s">
        <v>181</v>
      </c>
      <c r="J22" s="238" t="s">
        <v>134</v>
      </c>
      <c r="M22" s="10"/>
      <c r="T22" s="10"/>
      <c r="AA22" s="10"/>
    </row>
    <row r="23" spans="1:27" ht="40.5" customHeight="1" x14ac:dyDescent="0.2">
      <c r="A23" s="101" t="s">
        <v>182</v>
      </c>
      <c r="B23" s="102" t="s">
        <v>183</v>
      </c>
      <c r="C23" s="200"/>
      <c r="D23" s="245">
        <f>D15/10</f>
        <v>10</v>
      </c>
      <c r="E23" s="245">
        <f t="shared" si="1"/>
        <v>0</v>
      </c>
      <c r="F23" s="266"/>
      <c r="G23" s="77"/>
      <c r="H23" s="117"/>
      <c r="I23" s="238" t="s">
        <v>184</v>
      </c>
      <c r="J23" s="238" t="s">
        <v>185</v>
      </c>
      <c r="M23" s="10"/>
      <c r="T23" s="10"/>
      <c r="AA23" s="10"/>
    </row>
    <row r="24" spans="1:27" s="34" customFormat="1" ht="25" customHeight="1" x14ac:dyDescent="0.2">
      <c r="A24" s="236" t="s">
        <v>24</v>
      </c>
      <c r="B24" s="104" t="s">
        <v>186</v>
      </c>
      <c r="C24" s="105"/>
      <c r="D24" s="267">
        <v>100</v>
      </c>
      <c r="E24" s="268">
        <f>SUM(E25:E27)</f>
        <v>0</v>
      </c>
      <c r="F24" s="268">
        <f>E24/D24*10</f>
        <v>0</v>
      </c>
      <c r="G24" s="106"/>
      <c r="H24" s="118"/>
      <c r="I24" s="132"/>
      <c r="J24" s="132"/>
      <c r="K24" s="168"/>
    </row>
    <row r="25" spans="1:27" s="34" customFormat="1" ht="47.25" customHeight="1" x14ac:dyDescent="0.2">
      <c r="A25" s="32">
        <v>1</v>
      </c>
      <c r="B25" s="191" t="s">
        <v>187</v>
      </c>
      <c r="C25" s="5"/>
      <c r="D25" s="245">
        <f>D24/3</f>
        <v>33.333333333333336</v>
      </c>
      <c r="E25" s="245">
        <f>D25*C25</f>
        <v>0</v>
      </c>
      <c r="F25" s="5"/>
      <c r="G25" s="5"/>
      <c r="H25" s="10"/>
      <c r="I25" s="238" t="s">
        <v>188</v>
      </c>
      <c r="J25" s="241" t="s">
        <v>134</v>
      </c>
    </row>
    <row r="26" spans="1:27" s="34" customFormat="1" ht="47.25" customHeight="1" x14ac:dyDescent="0.2">
      <c r="A26" s="32">
        <v>2</v>
      </c>
      <c r="B26" s="191" t="s">
        <v>189</v>
      </c>
      <c r="C26" s="5"/>
      <c r="D26" s="245">
        <f>D24/3</f>
        <v>33.333333333333336</v>
      </c>
      <c r="E26" s="245">
        <f>D26*C26</f>
        <v>0</v>
      </c>
      <c r="F26" s="5"/>
      <c r="G26" s="5"/>
      <c r="H26" s="10"/>
      <c r="I26" s="238" t="s">
        <v>190</v>
      </c>
      <c r="J26" s="241" t="s">
        <v>134</v>
      </c>
    </row>
    <row r="27" spans="1:27" ht="45" customHeight="1" x14ac:dyDescent="0.2">
      <c r="A27" s="32">
        <v>3</v>
      </c>
      <c r="B27" s="191" t="s">
        <v>191</v>
      </c>
      <c r="D27" s="245">
        <f>D24/3</f>
        <v>33.333333333333336</v>
      </c>
      <c r="E27" s="245">
        <f>D27*C27</f>
        <v>0</v>
      </c>
      <c r="I27" s="238" t="s">
        <v>192</v>
      </c>
      <c r="J27" s="241" t="s">
        <v>134</v>
      </c>
    </row>
    <row r="28" spans="1:27" s="34" customFormat="1" ht="25" customHeight="1" x14ac:dyDescent="0.2">
      <c r="A28" s="236" t="s">
        <v>37</v>
      </c>
      <c r="B28" s="104" t="s">
        <v>193</v>
      </c>
      <c r="C28" s="105"/>
      <c r="D28" s="267">
        <v>100</v>
      </c>
      <c r="E28" s="268">
        <f>SUM(E29:E32)</f>
        <v>0</v>
      </c>
      <c r="F28" s="268">
        <f>E28/D28*10</f>
        <v>0</v>
      </c>
      <c r="G28" s="106"/>
      <c r="H28" s="118"/>
      <c r="I28" s="132"/>
      <c r="J28" s="132"/>
      <c r="K28" s="168"/>
    </row>
    <row r="29" spans="1:27" ht="48" customHeight="1" x14ac:dyDescent="0.2">
      <c r="A29" s="101">
        <v>1</v>
      </c>
      <c r="B29" s="102" t="s">
        <v>194</v>
      </c>
      <c r="C29" s="200"/>
      <c r="D29" s="245">
        <f>D28/3</f>
        <v>33.333333333333336</v>
      </c>
      <c r="E29" s="245">
        <f>D29*C29</f>
        <v>0</v>
      </c>
      <c r="F29" s="266"/>
      <c r="G29" s="77"/>
      <c r="H29" s="117"/>
      <c r="I29" s="238" t="s">
        <v>195</v>
      </c>
      <c r="J29" s="241" t="s">
        <v>134</v>
      </c>
      <c r="M29" s="10"/>
      <c r="T29" s="10"/>
      <c r="AA29" s="10"/>
    </row>
    <row r="30" spans="1:27" ht="79.5" customHeight="1" x14ac:dyDescent="0.2">
      <c r="A30" s="101" t="s">
        <v>92</v>
      </c>
      <c r="B30" s="191" t="s">
        <v>196</v>
      </c>
      <c r="C30" s="200"/>
      <c r="D30" s="245">
        <f>D28/6</f>
        <v>16.666666666666668</v>
      </c>
      <c r="E30" s="245">
        <f>D30*C30</f>
        <v>0</v>
      </c>
      <c r="F30" s="266"/>
      <c r="G30" s="77"/>
      <c r="H30" s="117"/>
      <c r="I30" s="238" t="s">
        <v>306</v>
      </c>
      <c r="J30" s="241" t="s">
        <v>134</v>
      </c>
      <c r="M30" s="10"/>
      <c r="T30" s="10"/>
      <c r="AA30" s="10"/>
    </row>
    <row r="31" spans="1:27" ht="70.5" customHeight="1" x14ac:dyDescent="0.2">
      <c r="A31" s="101" t="s">
        <v>95</v>
      </c>
      <c r="B31" s="191" t="s">
        <v>197</v>
      </c>
      <c r="C31" s="200"/>
      <c r="D31" s="245">
        <f>D28/6</f>
        <v>16.666666666666668</v>
      </c>
      <c r="E31" s="245">
        <f>D31*C31</f>
        <v>0</v>
      </c>
      <c r="F31" s="266"/>
      <c r="G31" s="77"/>
      <c r="H31" s="117"/>
      <c r="I31" s="238" t="s">
        <v>307</v>
      </c>
      <c r="J31" s="241" t="s">
        <v>134</v>
      </c>
      <c r="M31" s="10"/>
      <c r="T31" s="10"/>
      <c r="AA31" s="10"/>
    </row>
    <row r="32" spans="1:27" ht="78" customHeight="1" x14ac:dyDescent="0.2">
      <c r="A32" s="101">
        <v>3</v>
      </c>
      <c r="B32" s="102" t="s">
        <v>198</v>
      </c>
      <c r="C32" s="200"/>
      <c r="D32" s="245">
        <f>D28/3</f>
        <v>33.333333333333336</v>
      </c>
      <c r="E32" s="245">
        <f>D32*C32</f>
        <v>0</v>
      </c>
      <c r="F32" s="266"/>
      <c r="G32" s="77"/>
      <c r="H32" s="117"/>
      <c r="I32" s="238" t="s">
        <v>308</v>
      </c>
      <c r="J32" s="241" t="s">
        <v>134</v>
      </c>
      <c r="M32" s="10"/>
      <c r="T32" s="10"/>
      <c r="AA32" s="10"/>
    </row>
    <row r="33" spans="1:27" ht="25" customHeight="1" thickBot="1" x14ac:dyDescent="0.25">
      <c r="A33" s="184"/>
      <c r="B33" s="185" t="s">
        <v>73</v>
      </c>
      <c r="C33" s="119"/>
      <c r="D33" s="274">
        <f>D28+D24+D15+D4</f>
        <v>400</v>
      </c>
      <c r="E33" s="274">
        <f>E28+E24+E15+E4</f>
        <v>0</v>
      </c>
      <c r="F33" s="275"/>
      <c r="G33" s="119"/>
      <c r="H33" s="120"/>
      <c r="I33" s="121"/>
      <c r="J33" s="122"/>
      <c r="M33" s="10"/>
      <c r="T33" s="10"/>
      <c r="AA33" s="10"/>
    </row>
    <row r="34" spans="1:27" s="60" customFormat="1" ht="27" customHeight="1" thickBot="1" x14ac:dyDescent="0.25">
      <c r="A34" s="123"/>
      <c r="B34" s="123" t="s">
        <v>74</v>
      </c>
      <c r="C34" s="92"/>
      <c r="D34" s="270"/>
      <c r="E34" s="271">
        <f>E33/D33*10</f>
        <v>0</v>
      </c>
      <c r="F34" s="270"/>
      <c r="G34" s="92"/>
      <c r="H34" s="93"/>
      <c r="I34" s="94"/>
      <c r="J34" s="94"/>
      <c r="K34" s="169"/>
    </row>
    <row r="35" spans="1:27" x14ac:dyDescent="0.2">
      <c r="B35" s="48"/>
      <c r="C35" s="6"/>
      <c r="D35" s="6"/>
      <c r="E35" s="6"/>
      <c r="F35" s="6"/>
      <c r="G35" s="6"/>
      <c r="H35" s="19"/>
      <c r="I35" s="43"/>
      <c r="J35" s="44"/>
      <c r="M35" s="10"/>
      <c r="T35" s="10"/>
      <c r="AA35" s="10"/>
    </row>
    <row r="36" spans="1:27" x14ac:dyDescent="0.2">
      <c r="B36" s="48"/>
      <c r="C36" s="6"/>
      <c r="D36" s="6"/>
      <c r="E36" s="6"/>
      <c r="F36" s="6"/>
      <c r="G36" s="6"/>
      <c r="H36" s="19"/>
      <c r="I36" s="43"/>
      <c r="J36" s="44"/>
    </row>
    <row r="37" spans="1:27" x14ac:dyDescent="0.2">
      <c r="B37" s="48"/>
      <c r="C37" s="6"/>
      <c r="D37" s="6"/>
      <c r="E37" s="6"/>
      <c r="F37" s="6"/>
      <c r="G37" s="6"/>
      <c r="H37" s="19"/>
      <c r="I37" s="43"/>
      <c r="J37" s="44"/>
    </row>
    <row r="38" spans="1:27" x14ac:dyDescent="0.2">
      <c r="B38" s="48"/>
      <c r="C38" s="6"/>
      <c r="D38" s="6"/>
      <c r="E38" s="6"/>
      <c r="F38" s="6"/>
      <c r="G38" s="6"/>
      <c r="H38" s="19"/>
      <c r="I38" s="43"/>
      <c r="J38" s="44"/>
    </row>
    <row r="39" spans="1:27" x14ac:dyDescent="0.2">
      <c r="B39" s="48"/>
      <c r="C39" s="6"/>
      <c r="D39" s="6"/>
      <c r="E39" s="6"/>
      <c r="F39" s="6"/>
      <c r="G39" s="6"/>
      <c r="H39" s="19"/>
      <c r="I39" s="43"/>
      <c r="J39" s="44"/>
    </row>
    <row r="40" spans="1:27" x14ac:dyDescent="0.2">
      <c r="B40" s="48"/>
      <c r="C40" s="6"/>
      <c r="D40" s="6"/>
      <c r="E40" s="6"/>
      <c r="F40" s="6"/>
      <c r="G40" s="6"/>
      <c r="H40" s="19"/>
      <c r="I40" s="43"/>
      <c r="J40" s="44"/>
    </row>
  </sheetData>
  <pageMargins left="0.70866141732283505" right="0.70866141732283505" top="0.74803149606299202" bottom="0.74803149606299202" header="0.31496062992126" footer="0.31496062992126"/>
  <pageSetup paperSize="8" scale="8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zoomScale="70" zoomScaleNormal="70" workbookViewId="0">
      <pane xSplit="2" ySplit="3" topLeftCell="C4" activePane="bottomRight" state="frozenSplit"/>
      <selection pane="topRight" activeCell="C1" sqref="C1"/>
      <selection pane="bottomLeft" activeCell="A4" sqref="A4"/>
      <selection pane="bottomRight" activeCell="J19" sqref="I15:J19"/>
    </sheetView>
  </sheetViews>
  <sheetFormatPr baseColWidth="10" defaultColWidth="8.83203125" defaultRowHeight="15" x14ac:dyDescent="0.2"/>
  <cols>
    <col min="1" max="1" width="4.6640625" style="56" customWidth="1"/>
    <col min="2" max="2" width="54.83203125" style="53" customWidth="1"/>
    <col min="3" max="7" width="16.6640625" style="53" customWidth="1"/>
    <col min="8" max="8" width="58.5" style="53" customWidth="1"/>
    <col min="9" max="9" width="85.5" style="44" customWidth="1"/>
    <col min="10" max="10" width="70.6640625" style="46" customWidth="1"/>
    <col min="11" max="11" width="71.83203125" style="166" customWidth="1"/>
    <col min="12" max="12" width="71.83203125" customWidth="1"/>
    <col min="13" max="13" width="8.6640625" customWidth="1"/>
    <col min="14" max="14" width="8.5" customWidth="1"/>
    <col min="16" max="16" width="16.5" customWidth="1"/>
    <col min="17" max="17" width="16.83203125" customWidth="1"/>
    <col min="18" max="18" width="17" customWidth="1"/>
    <col min="19" max="19" width="11.1640625" style="1" customWidth="1"/>
    <col min="20" max="20" width="8.6640625" customWidth="1"/>
    <col min="21" max="21" width="8.5" customWidth="1"/>
  </cols>
  <sheetData>
    <row r="1" spans="1:256" ht="40" customHeight="1" x14ac:dyDescent="0.2">
      <c r="A1" s="31"/>
      <c r="B1" s="244" t="s">
        <v>349</v>
      </c>
      <c r="C1" s="52"/>
      <c r="D1" s="52"/>
      <c r="E1" s="52"/>
      <c r="F1" s="52"/>
      <c r="G1" s="52"/>
      <c r="H1" s="52"/>
      <c r="I1" s="41"/>
      <c r="J1" s="41"/>
      <c r="K1" s="163"/>
      <c r="L1" s="19"/>
      <c r="S1"/>
    </row>
    <row r="2" spans="1:256" ht="16" thickBot="1" x14ac:dyDescent="0.25">
      <c r="A2" s="32"/>
      <c r="B2" s="48"/>
      <c r="C2" s="48"/>
      <c r="D2" s="48"/>
      <c r="E2" s="48"/>
      <c r="F2" s="48"/>
      <c r="G2" s="48"/>
      <c r="H2" s="48"/>
      <c r="I2" s="42"/>
      <c r="J2" s="44"/>
      <c r="K2" s="163"/>
      <c r="L2" s="19"/>
      <c r="S2"/>
    </row>
    <row r="3" spans="1:256" s="50" customFormat="1" ht="80" customHeight="1" thickBot="1" x14ac:dyDescent="0.25">
      <c r="A3" s="95" t="s">
        <v>0</v>
      </c>
      <c r="B3" s="96" t="s">
        <v>1</v>
      </c>
      <c r="C3" s="64" t="s">
        <v>2</v>
      </c>
      <c r="D3" s="115" t="s">
        <v>3</v>
      </c>
      <c r="E3" s="115" t="s">
        <v>4</v>
      </c>
      <c r="F3" s="115" t="s">
        <v>5</v>
      </c>
      <c r="G3" s="64" t="s">
        <v>6</v>
      </c>
      <c r="H3" s="64" t="s">
        <v>7</v>
      </c>
      <c r="I3" s="65" t="s">
        <v>8</v>
      </c>
      <c r="J3" s="66" t="s">
        <v>9</v>
      </c>
      <c r="K3" s="164"/>
      <c r="L3" s="29"/>
    </row>
    <row r="4" spans="1:256" s="51" customFormat="1" ht="25" customHeight="1" x14ac:dyDescent="0.2">
      <c r="A4" s="97" t="s">
        <v>10</v>
      </c>
      <c r="B4" s="98" t="s">
        <v>199</v>
      </c>
      <c r="C4" s="69"/>
      <c r="D4" s="272">
        <v>100</v>
      </c>
      <c r="E4" s="273">
        <f>SUM(E5)</f>
        <v>0</v>
      </c>
      <c r="F4" s="273">
        <f>E4/D4*10</f>
        <v>0</v>
      </c>
      <c r="G4" s="69"/>
      <c r="H4" s="98"/>
      <c r="I4" s="99"/>
      <c r="J4" s="100"/>
      <c r="K4" s="165"/>
      <c r="L4" s="33"/>
    </row>
    <row r="5" spans="1:256" s="202" customFormat="1" ht="43.5" customHeight="1" x14ac:dyDescent="0.2">
      <c r="A5" s="176">
        <v>1</v>
      </c>
      <c r="B5" s="211" t="s">
        <v>200</v>
      </c>
      <c r="C5" s="179"/>
      <c r="D5" s="276">
        <f>D4/1</f>
        <v>100</v>
      </c>
      <c r="E5" s="245">
        <f>D5*C5</f>
        <v>0</v>
      </c>
      <c r="F5" s="277"/>
      <c r="G5" s="178"/>
      <c r="I5" s="238" t="s">
        <v>201</v>
      </c>
      <c r="J5" s="238" t="s">
        <v>202</v>
      </c>
      <c r="K5" s="178"/>
      <c r="L5" s="179"/>
      <c r="M5" s="178"/>
      <c r="N5" s="178"/>
      <c r="O5" s="179"/>
      <c r="P5" s="178"/>
      <c r="Q5" s="178"/>
      <c r="R5" s="179"/>
      <c r="S5" s="178"/>
      <c r="T5" s="178"/>
      <c r="U5" s="179"/>
      <c r="V5" s="178"/>
      <c r="W5" s="178"/>
      <c r="X5" s="179"/>
      <c r="Y5" s="178"/>
      <c r="Z5" s="178"/>
      <c r="AA5" s="179"/>
      <c r="AB5" s="178"/>
      <c r="AC5" s="178"/>
      <c r="AD5" s="179"/>
      <c r="AE5" s="178"/>
      <c r="AF5" s="178"/>
      <c r="AG5" s="179"/>
      <c r="AH5" s="178"/>
      <c r="AI5" s="178"/>
      <c r="AJ5" s="179"/>
      <c r="AK5" s="178"/>
      <c r="AL5" s="178"/>
      <c r="AM5" s="179"/>
      <c r="AN5" s="178"/>
      <c r="AO5" s="178"/>
      <c r="AP5" s="179"/>
      <c r="AQ5" s="178"/>
      <c r="AR5" s="178"/>
      <c r="AS5" s="179"/>
      <c r="AT5" s="178"/>
      <c r="AU5" s="178"/>
      <c r="AV5" s="179"/>
      <c r="AW5" s="178"/>
      <c r="AX5" s="178"/>
      <c r="AY5" s="179"/>
      <c r="AZ5" s="178"/>
      <c r="BA5" s="178"/>
      <c r="BB5" s="179"/>
      <c r="BC5" s="178"/>
      <c r="BD5" s="178"/>
      <c r="BE5" s="179"/>
      <c r="BF5" s="178"/>
      <c r="BG5" s="178"/>
      <c r="BH5" s="179"/>
      <c r="BI5" s="178"/>
      <c r="BJ5" s="178"/>
      <c r="BK5" s="179"/>
      <c r="BL5" s="178"/>
      <c r="BM5" s="178"/>
      <c r="BN5" s="179"/>
      <c r="BO5" s="178"/>
      <c r="BP5" s="178"/>
      <c r="BQ5" s="179"/>
      <c r="BR5" s="178"/>
      <c r="BS5" s="178"/>
      <c r="BT5" s="179"/>
      <c r="BU5" s="178"/>
      <c r="BV5" s="178"/>
      <c r="BW5" s="179"/>
      <c r="BX5" s="178"/>
      <c r="BY5" s="178"/>
      <c r="BZ5" s="179"/>
      <c r="CA5" s="178"/>
      <c r="CB5" s="178"/>
      <c r="CC5" s="179"/>
      <c r="CD5" s="178"/>
      <c r="CE5" s="178"/>
      <c r="CF5" s="179"/>
      <c r="CG5" s="178"/>
      <c r="CH5" s="178"/>
      <c r="CI5" s="179"/>
      <c r="CJ5" s="178"/>
      <c r="CK5" s="178"/>
      <c r="CL5" s="179"/>
      <c r="CM5" s="178"/>
      <c r="CN5" s="178"/>
      <c r="CO5" s="179"/>
      <c r="CP5" s="178"/>
      <c r="CQ5" s="178"/>
      <c r="CR5" s="179"/>
      <c r="CS5" s="178"/>
      <c r="CT5" s="178"/>
      <c r="CU5" s="179"/>
      <c r="CV5" s="178"/>
      <c r="CW5" s="178"/>
      <c r="CX5" s="179"/>
      <c r="CY5" s="178"/>
      <c r="CZ5" s="178"/>
      <c r="DA5" s="179"/>
      <c r="DB5" s="178"/>
      <c r="DC5" s="178"/>
      <c r="DD5" s="179"/>
      <c r="DE5" s="178"/>
      <c r="DF5" s="178"/>
      <c r="DG5" s="179"/>
      <c r="DH5" s="178"/>
      <c r="DI5" s="178"/>
      <c r="DJ5" s="179"/>
      <c r="DK5" s="178"/>
      <c r="DL5" s="178"/>
      <c r="DM5" s="179"/>
      <c r="DN5" s="178"/>
      <c r="DO5" s="178"/>
      <c r="DP5" s="179"/>
      <c r="DQ5" s="178"/>
      <c r="DR5" s="178"/>
      <c r="DS5" s="179"/>
      <c r="DT5" s="178"/>
      <c r="DU5" s="178"/>
      <c r="DV5" s="179"/>
      <c r="DW5" s="178"/>
      <c r="DX5" s="178"/>
      <c r="DY5" s="179"/>
      <c r="DZ5" s="178"/>
      <c r="EA5" s="178"/>
      <c r="EB5" s="179"/>
      <c r="EC5" s="178"/>
      <c r="ED5" s="178"/>
      <c r="EE5" s="179"/>
      <c r="EF5" s="178"/>
      <c r="EG5" s="178"/>
      <c r="EH5" s="179"/>
      <c r="EI5" s="178"/>
      <c r="EJ5" s="178"/>
      <c r="EK5" s="179"/>
      <c r="EL5" s="178"/>
      <c r="EM5" s="178"/>
      <c r="EN5" s="179"/>
      <c r="EO5" s="178"/>
      <c r="EP5" s="178"/>
      <c r="EQ5" s="179"/>
      <c r="ER5" s="178"/>
      <c r="ES5" s="178"/>
      <c r="ET5" s="179"/>
      <c r="EU5" s="178"/>
      <c r="EV5" s="178"/>
      <c r="EW5" s="179"/>
      <c r="EX5" s="178"/>
      <c r="EY5" s="178"/>
      <c r="EZ5" s="179"/>
      <c r="FA5" s="178"/>
      <c r="FB5" s="178"/>
      <c r="FC5" s="179"/>
      <c r="FD5" s="178"/>
      <c r="FE5" s="178"/>
      <c r="FF5" s="179"/>
      <c r="FG5" s="178"/>
      <c r="FH5" s="178"/>
      <c r="FI5" s="179"/>
      <c r="FJ5" s="178"/>
      <c r="FK5" s="178"/>
      <c r="FL5" s="179"/>
      <c r="FM5" s="178"/>
      <c r="FN5" s="178"/>
      <c r="FO5" s="179"/>
      <c r="FP5" s="178"/>
      <c r="FQ5" s="178"/>
      <c r="FR5" s="179"/>
      <c r="FS5" s="178"/>
      <c r="FT5" s="178"/>
      <c r="FU5" s="179"/>
      <c r="FV5" s="178"/>
      <c r="FW5" s="178"/>
      <c r="FX5" s="179"/>
      <c r="FY5" s="178"/>
      <c r="FZ5" s="178"/>
      <c r="GA5" s="179"/>
      <c r="GB5" s="178"/>
      <c r="GC5" s="178"/>
      <c r="GD5" s="179"/>
      <c r="GE5" s="178"/>
      <c r="GF5" s="178"/>
      <c r="GG5" s="179"/>
      <c r="GH5" s="178"/>
      <c r="GI5" s="178"/>
      <c r="GJ5" s="179"/>
      <c r="GK5" s="178"/>
      <c r="GL5" s="178"/>
      <c r="GM5" s="179"/>
      <c r="GN5" s="178"/>
      <c r="GO5" s="178"/>
      <c r="GP5" s="179"/>
      <c r="GQ5" s="178"/>
      <c r="GR5" s="178"/>
      <c r="GS5" s="179"/>
      <c r="GT5" s="178"/>
      <c r="GU5" s="178"/>
      <c r="GV5" s="179"/>
      <c r="GW5" s="178"/>
      <c r="GX5" s="178"/>
      <c r="GY5" s="179"/>
      <c r="GZ5" s="178"/>
      <c r="HA5" s="178"/>
      <c r="HB5" s="179"/>
      <c r="HC5" s="178"/>
      <c r="HD5" s="178"/>
      <c r="HE5" s="179"/>
      <c r="HF5" s="178"/>
      <c r="HG5" s="178"/>
      <c r="HH5" s="179"/>
      <c r="HI5" s="178"/>
      <c r="HJ5" s="178"/>
      <c r="HK5" s="179"/>
      <c r="HL5" s="178"/>
      <c r="HM5" s="178"/>
      <c r="HN5" s="179"/>
      <c r="HO5" s="178"/>
      <c r="HP5" s="178"/>
      <c r="HQ5" s="179"/>
      <c r="HR5" s="178"/>
      <c r="HS5" s="178"/>
      <c r="HT5" s="179"/>
      <c r="HU5" s="178"/>
      <c r="HV5" s="178"/>
      <c r="HW5" s="179"/>
      <c r="HX5" s="178"/>
      <c r="HY5" s="178"/>
      <c r="HZ5" s="179"/>
      <c r="IA5" s="178"/>
      <c r="IB5" s="178"/>
      <c r="IC5" s="179"/>
      <c r="ID5" s="178"/>
      <c r="IE5" s="178"/>
      <c r="IF5" s="179"/>
      <c r="IG5" s="178"/>
      <c r="IH5" s="178"/>
      <c r="II5" s="179"/>
      <c r="IJ5" s="178"/>
      <c r="IK5" s="178"/>
      <c r="IL5" s="179"/>
      <c r="IM5" s="178"/>
      <c r="IN5" s="178"/>
      <c r="IO5" s="179"/>
      <c r="IP5" s="178"/>
      <c r="IQ5" s="178"/>
      <c r="IR5" s="179"/>
      <c r="IS5" s="178"/>
      <c r="IT5" s="178"/>
      <c r="IU5" s="179"/>
      <c r="IV5" s="178"/>
    </row>
    <row r="6" spans="1:256" s="51" customFormat="1" ht="25" customHeight="1" x14ac:dyDescent="0.2">
      <c r="A6" s="97" t="s">
        <v>14</v>
      </c>
      <c r="B6" s="98" t="s">
        <v>203</v>
      </c>
      <c r="C6" s="69"/>
      <c r="D6" s="272">
        <v>100</v>
      </c>
      <c r="E6" s="273">
        <f>SUM(E7:E8)</f>
        <v>0</v>
      </c>
      <c r="F6" s="273">
        <f>E6/D6*10</f>
        <v>0</v>
      </c>
      <c r="G6" s="69"/>
      <c r="H6" s="98"/>
      <c r="I6" s="132"/>
      <c r="J6" s="132"/>
      <c r="K6" s="165"/>
      <c r="L6" s="33"/>
    </row>
    <row r="7" spans="1:256" ht="47.25" customHeight="1" x14ac:dyDescent="0.2">
      <c r="A7" s="176">
        <v>1</v>
      </c>
      <c r="B7" s="177" t="s">
        <v>204</v>
      </c>
      <c r="C7" s="232"/>
      <c r="D7" s="276">
        <f>D6/2</f>
        <v>50</v>
      </c>
      <c r="E7" s="245">
        <f>D7*C7</f>
        <v>0</v>
      </c>
      <c r="F7" s="277"/>
      <c r="G7" s="179"/>
      <c r="H7" s="177"/>
      <c r="I7" s="238" t="s">
        <v>205</v>
      </c>
      <c r="J7" s="238" t="s">
        <v>77</v>
      </c>
      <c r="K7" s="163"/>
      <c r="L7" s="19"/>
      <c r="S7"/>
    </row>
    <row r="8" spans="1:256" s="208" customFormat="1" ht="44.25" customHeight="1" x14ac:dyDescent="0.2">
      <c r="A8" s="210">
        <v>2</v>
      </c>
      <c r="B8" s="219" t="s">
        <v>206</v>
      </c>
      <c r="C8" s="232"/>
      <c r="D8" s="278">
        <f>D6/2</f>
        <v>50</v>
      </c>
      <c r="E8" s="245">
        <f>D8*C8</f>
        <v>0</v>
      </c>
      <c r="F8" s="279"/>
      <c r="G8" s="212"/>
      <c r="H8" s="211"/>
      <c r="I8" s="238" t="s">
        <v>309</v>
      </c>
      <c r="J8" s="238" t="s">
        <v>77</v>
      </c>
      <c r="K8" s="207"/>
      <c r="L8" s="199"/>
    </row>
    <row r="9" spans="1:256" s="51" customFormat="1" ht="25" customHeight="1" x14ac:dyDescent="0.2">
      <c r="A9" s="97" t="s">
        <v>24</v>
      </c>
      <c r="B9" s="98" t="s">
        <v>207</v>
      </c>
      <c r="C9" s="69"/>
      <c r="D9" s="272">
        <v>100</v>
      </c>
      <c r="E9" s="273">
        <f>SUM(E10:E13)</f>
        <v>0</v>
      </c>
      <c r="F9" s="273">
        <f>E9/D9*10</f>
        <v>0</v>
      </c>
      <c r="G9" s="69"/>
      <c r="H9" s="98"/>
      <c r="I9" s="132"/>
      <c r="J9" s="132"/>
      <c r="K9" s="165"/>
      <c r="L9" s="33"/>
    </row>
    <row r="10" spans="1:256" ht="108" customHeight="1" x14ac:dyDescent="0.2">
      <c r="A10" s="101">
        <v>1</v>
      </c>
      <c r="B10" s="102" t="s">
        <v>208</v>
      </c>
      <c r="C10" s="200"/>
      <c r="D10" s="245">
        <f>D9/4</f>
        <v>25</v>
      </c>
      <c r="E10" s="245">
        <f>D10*C10</f>
        <v>0</v>
      </c>
      <c r="F10" s="266"/>
      <c r="G10" s="77"/>
      <c r="H10" s="102"/>
      <c r="I10" s="238" t="s">
        <v>310</v>
      </c>
      <c r="J10" s="238" t="s">
        <v>311</v>
      </c>
      <c r="K10" s="163"/>
      <c r="L10" s="19"/>
      <c r="S10"/>
    </row>
    <row r="11" spans="1:256" ht="108" customHeight="1" x14ac:dyDescent="0.2">
      <c r="A11" s="101">
        <v>2</v>
      </c>
      <c r="B11" s="102" t="s">
        <v>209</v>
      </c>
      <c r="C11" s="200"/>
      <c r="D11" s="245">
        <f>D9/4</f>
        <v>25</v>
      </c>
      <c r="E11" s="245">
        <f>D11*C11</f>
        <v>0</v>
      </c>
      <c r="F11" s="266"/>
      <c r="G11" s="77"/>
      <c r="H11" s="102"/>
      <c r="I11" s="238" t="s">
        <v>210</v>
      </c>
      <c r="J11" s="238" t="s">
        <v>311</v>
      </c>
      <c r="K11" s="163"/>
      <c r="L11" s="19"/>
      <c r="S11"/>
    </row>
    <row r="12" spans="1:256" ht="72" customHeight="1" x14ac:dyDescent="0.2">
      <c r="A12" s="101">
        <v>3</v>
      </c>
      <c r="B12" s="191" t="s">
        <v>211</v>
      </c>
      <c r="C12" s="200"/>
      <c r="D12" s="245">
        <f>D9/4</f>
        <v>25</v>
      </c>
      <c r="E12" s="245">
        <f>D12*C12</f>
        <v>0</v>
      </c>
      <c r="F12" s="266"/>
      <c r="G12" s="77"/>
      <c r="H12" s="102"/>
      <c r="I12" s="238" t="s">
        <v>212</v>
      </c>
      <c r="J12" s="238" t="s">
        <v>312</v>
      </c>
      <c r="K12" s="163"/>
      <c r="L12" s="19"/>
      <c r="S12"/>
    </row>
    <row r="13" spans="1:256" s="202" customFormat="1" ht="90.75" customHeight="1" x14ac:dyDescent="0.2">
      <c r="A13" s="190">
        <v>4</v>
      </c>
      <c r="B13" s="191" t="s">
        <v>213</v>
      </c>
      <c r="C13" s="200"/>
      <c r="D13" s="245">
        <f>D9/4</f>
        <v>25</v>
      </c>
      <c r="E13" s="245">
        <f>D13*C13</f>
        <v>0</v>
      </c>
      <c r="F13" s="250"/>
      <c r="G13" s="193"/>
      <c r="H13" s="191"/>
      <c r="I13" s="238" t="s">
        <v>313</v>
      </c>
      <c r="J13" s="238" t="s">
        <v>383</v>
      </c>
      <c r="K13" s="201"/>
      <c r="L13" s="201"/>
    </row>
    <row r="14" spans="1:256" s="51" customFormat="1" ht="25" customHeight="1" x14ac:dyDescent="0.2">
      <c r="A14" s="103" t="s">
        <v>37</v>
      </c>
      <c r="B14" s="104" t="s">
        <v>214</v>
      </c>
      <c r="C14" s="105"/>
      <c r="D14" s="267">
        <v>100</v>
      </c>
      <c r="E14" s="268">
        <f>SUM(E15:E19)</f>
        <v>0</v>
      </c>
      <c r="F14" s="268">
        <f>E14/D14*10</f>
        <v>0</v>
      </c>
      <c r="G14" s="106"/>
      <c r="H14" s="104"/>
      <c r="I14" s="132"/>
      <c r="J14" s="132"/>
      <c r="K14" s="165"/>
      <c r="L14" s="33"/>
    </row>
    <row r="15" spans="1:256" ht="108.75" customHeight="1" x14ac:dyDescent="0.2">
      <c r="A15" s="101">
        <v>1</v>
      </c>
      <c r="B15" s="102" t="s">
        <v>215</v>
      </c>
      <c r="C15" s="200"/>
      <c r="D15" s="245">
        <f>D14/5</f>
        <v>20</v>
      </c>
      <c r="E15" s="245">
        <f>D15*C15</f>
        <v>0</v>
      </c>
      <c r="F15" s="266"/>
      <c r="G15" s="77"/>
      <c r="H15" s="102"/>
      <c r="I15" s="238" t="s">
        <v>314</v>
      </c>
      <c r="J15" s="241" t="s">
        <v>384</v>
      </c>
      <c r="K15" s="163"/>
      <c r="L15" s="19"/>
      <c r="S15"/>
    </row>
    <row r="16" spans="1:256" ht="107.25" customHeight="1" x14ac:dyDescent="0.2">
      <c r="A16" s="101">
        <v>2</v>
      </c>
      <c r="B16" s="107" t="s">
        <v>209</v>
      </c>
      <c r="C16" s="233"/>
      <c r="D16" s="61">
        <f>D14/5</f>
        <v>20</v>
      </c>
      <c r="E16" s="245">
        <f>D16*C16</f>
        <v>0</v>
      </c>
      <c r="F16" s="108"/>
      <c r="G16" s="108"/>
      <c r="H16" s="107"/>
      <c r="I16" s="238" t="s">
        <v>315</v>
      </c>
      <c r="J16" s="241" t="s">
        <v>384</v>
      </c>
      <c r="K16" s="163"/>
      <c r="L16" s="19"/>
      <c r="S16"/>
    </row>
    <row r="17" spans="1:256" ht="72" customHeight="1" x14ac:dyDescent="0.2">
      <c r="A17" s="101">
        <v>3</v>
      </c>
      <c r="B17" s="191" t="s">
        <v>216</v>
      </c>
      <c r="C17" s="200"/>
      <c r="D17" s="245">
        <f>D14/5</f>
        <v>20</v>
      </c>
      <c r="E17" s="245">
        <f>D17*C17</f>
        <v>0</v>
      </c>
      <c r="F17" s="266"/>
      <c r="G17" s="77"/>
      <c r="H17" s="102"/>
      <c r="I17" s="238" t="s">
        <v>212</v>
      </c>
      <c r="J17" s="238" t="s">
        <v>316</v>
      </c>
      <c r="K17" s="163"/>
      <c r="L17" s="19"/>
      <c r="S17"/>
    </row>
    <row r="18" spans="1:256" ht="123.75" customHeight="1" x14ac:dyDescent="0.2">
      <c r="A18" s="190">
        <v>4</v>
      </c>
      <c r="B18" s="191" t="s">
        <v>217</v>
      </c>
      <c r="C18" s="200"/>
      <c r="D18" s="61">
        <f>D14/5</f>
        <v>20</v>
      </c>
      <c r="E18" s="245">
        <f>D18*C18</f>
        <v>0</v>
      </c>
      <c r="F18" s="250"/>
      <c r="G18" s="193"/>
      <c r="H18" s="107"/>
      <c r="I18" s="238" t="s">
        <v>317</v>
      </c>
      <c r="J18" s="238" t="s">
        <v>318</v>
      </c>
      <c r="K18" s="163"/>
      <c r="L18" s="19"/>
      <c r="S18"/>
    </row>
    <row r="19" spans="1:256" s="202" customFormat="1" ht="120.75" customHeight="1" x14ac:dyDescent="0.2">
      <c r="A19" s="190">
        <v>5</v>
      </c>
      <c r="B19" s="191" t="s">
        <v>218</v>
      </c>
      <c r="C19" s="200"/>
      <c r="D19" s="61">
        <f>D14/5</f>
        <v>20</v>
      </c>
      <c r="E19" s="245">
        <f>D19*C19</f>
        <v>0</v>
      </c>
      <c r="F19" s="250"/>
      <c r="G19" s="193"/>
      <c r="H19" s="102"/>
      <c r="I19" s="238" t="s">
        <v>319</v>
      </c>
      <c r="J19" s="241" t="s">
        <v>385</v>
      </c>
      <c r="K19" s="201"/>
      <c r="L19" s="201"/>
    </row>
    <row r="20" spans="1:256" s="50" customFormat="1" ht="25" customHeight="1" x14ac:dyDescent="0.2">
      <c r="A20" s="103" t="s">
        <v>55</v>
      </c>
      <c r="B20" s="103" t="s">
        <v>219</v>
      </c>
      <c r="C20" s="81"/>
      <c r="D20" s="280">
        <v>100</v>
      </c>
      <c r="E20" s="281">
        <f>SUM(E21:E25)</f>
        <v>0</v>
      </c>
      <c r="F20" s="281">
        <f>E20/D20*10</f>
        <v>0</v>
      </c>
      <c r="G20" s="82"/>
      <c r="H20" s="103"/>
      <c r="I20" s="103"/>
      <c r="J20" s="103"/>
      <c r="K20" s="164"/>
      <c r="L20" s="29"/>
    </row>
    <row r="21" spans="1:256" ht="56.25" customHeight="1" x14ac:dyDescent="0.2">
      <c r="A21" s="101">
        <v>1</v>
      </c>
      <c r="B21" s="102" t="s">
        <v>220</v>
      </c>
      <c r="C21" s="200"/>
      <c r="D21" s="245">
        <f>D20/5</f>
        <v>20</v>
      </c>
      <c r="E21" s="245">
        <f>D21*C21</f>
        <v>0</v>
      </c>
      <c r="F21" s="266"/>
      <c r="G21" s="77"/>
      <c r="H21" s="102"/>
      <c r="I21" s="238" t="s">
        <v>320</v>
      </c>
      <c r="J21" s="238" t="s">
        <v>77</v>
      </c>
      <c r="K21" s="163"/>
      <c r="L21" s="19"/>
      <c r="S21"/>
    </row>
    <row r="22" spans="1:256" ht="108.75" customHeight="1" x14ac:dyDescent="0.2">
      <c r="A22" s="101">
        <v>2</v>
      </c>
      <c r="B22" s="107" t="s">
        <v>209</v>
      </c>
      <c r="C22" s="200"/>
      <c r="D22" s="245">
        <f>D20/5</f>
        <v>20</v>
      </c>
      <c r="E22" s="245">
        <f>D22*C22</f>
        <v>0</v>
      </c>
      <c r="F22" s="266"/>
      <c r="G22" s="77"/>
      <c r="H22" s="102"/>
      <c r="I22" s="238" t="s">
        <v>321</v>
      </c>
      <c r="J22" s="238" t="s">
        <v>311</v>
      </c>
      <c r="K22" s="163"/>
      <c r="L22" s="19"/>
      <c r="S22"/>
    </row>
    <row r="23" spans="1:256" ht="60" customHeight="1" x14ac:dyDescent="0.2">
      <c r="A23" s="101">
        <v>3</v>
      </c>
      <c r="B23" s="102" t="s">
        <v>221</v>
      </c>
      <c r="C23" s="200"/>
      <c r="D23" s="245">
        <f>D20/5</f>
        <v>20</v>
      </c>
      <c r="E23" s="245">
        <f>D23*C23</f>
        <v>0</v>
      </c>
      <c r="F23" s="266"/>
      <c r="G23" s="77"/>
      <c r="H23" s="102"/>
      <c r="I23" s="238" t="s">
        <v>222</v>
      </c>
      <c r="J23" s="238" t="s">
        <v>223</v>
      </c>
      <c r="K23" s="163"/>
      <c r="L23" s="19"/>
      <c r="S23"/>
    </row>
    <row r="24" spans="1:256" ht="48" customHeight="1" x14ac:dyDescent="0.2">
      <c r="A24" s="101">
        <v>4</v>
      </c>
      <c r="B24" s="102" t="s">
        <v>224</v>
      </c>
      <c r="C24" s="200"/>
      <c r="D24" s="245">
        <f>D20/5</f>
        <v>20</v>
      </c>
      <c r="E24" s="245">
        <f>D24*C24</f>
        <v>0</v>
      </c>
      <c r="F24" s="266"/>
      <c r="G24" s="77"/>
      <c r="H24" s="102"/>
      <c r="I24" s="238" t="s">
        <v>322</v>
      </c>
      <c r="J24" s="238" t="s">
        <v>323</v>
      </c>
      <c r="K24" s="163"/>
      <c r="L24" s="19"/>
      <c r="S24"/>
    </row>
    <row r="25" spans="1:256" s="202" customFormat="1" ht="81" customHeight="1" x14ac:dyDescent="0.2">
      <c r="A25" s="190">
        <v>5</v>
      </c>
      <c r="B25" s="191" t="s">
        <v>225</v>
      </c>
      <c r="C25" s="200"/>
      <c r="D25" s="245">
        <f>D20/5</f>
        <v>20</v>
      </c>
      <c r="E25" s="245">
        <f>D25*C25</f>
        <v>0</v>
      </c>
      <c r="F25" s="250"/>
      <c r="G25" s="193"/>
      <c r="H25" s="191"/>
      <c r="I25" s="238" t="s">
        <v>319</v>
      </c>
      <c r="J25" s="238" t="s">
        <v>226</v>
      </c>
      <c r="K25" s="201"/>
      <c r="L25" s="201"/>
    </row>
    <row r="26" spans="1:256" s="50" customFormat="1" ht="25" customHeight="1" x14ac:dyDescent="0.2">
      <c r="A26" s="103" t="s">
        <v>60</v>
      </c>
      <c r="B26" s="103" t="s">
        <v>227</v>
      </c>
      <c r="C26" s="81"/>
      <c r="D26" s="280">
        <v>100</v>
      </c>
      <c r="E26" s="281">
        <f>SUM(E27:E31)</f>
        <v>0</v>
      </c>
      <c r="F26" s="281">
        <f>E26/D26*10</f>
        <v>0</v>
      </c>
      <c r="G26" s="82"/>
      <c r="H26" s="103"/>
      <c r="I26" s="132"/>
      <c r="J26" s="132"/>
      <c r="K26" s="164"/>
      <c r="L26" s="29"/>
    </row>
    <row r="27" spans="1:256" ht="40.5" customHeight="1" x14ac:dyDescent="0.2">
      <c r="A27" s="174">
        <v>1</v>
      </c>
      <c r="B27" s="180" t="s">
        <v>228</v>
      </c>
      <c r="C27" s="234"/>
      <c r="D27" s="260">
        <f>D26/5</f>
        <v>20</v>
      </c>
      <c r="E27" s="245">
        <f t="shared" ref="E27:E34" si="0">D27*C27</f>
        <v>0</v>
      </c>
      <c r="F27" s="282"/>
      <c r="G27" s="181"/>
      <c r="H27" s="180"/>
      <c r="I27" s="238" t="s">
        <v>229</v>
      </c>
      <c r="J27" s="238" t="s">
        <v>324</v>
      </c>
      <c r="K27" s="163"/>
      <c r="L27" s="19"/>
      <c r="S27"/>
    </row>
    <row r="28" spans="1:256" ht="48" x14ac:dyDescent="0.2">
      <c r="A28" s="174">
        <v>2</v>
      </c>
      <c r="B28" s="180" t="s">
        <v>230</v>
      </c>
      <c r="C28" s="234"/>
      <c r="D28" s="260">
        <f>D26/5</f>
        <v>20</v>
      </c>
      <c r="E28" s="245">
        <f t="shared" si="0"/>
        <v>0</v>
      </c>
      <c r="F28" s="282"/>
      <c r="G28" s="181"/>
      <c r="H28" s="180"/>
      <c r="I28" s="238" t="s">
        <v>325</v>
      </c>
      <c r="J28" s="238" t="s">
        <v>326</v>
      </c>
      <c r="K28" s="163"/>
      <c r="L28" s="19"/>
      <c r="S28"/>
    </row>
    <row r="29" spans="1:256" ht="40.5" customHeight="1" x14ac:dyDescent="0.2">
      <c r="A29" s="174">
        <v>3</v>
      </c>
      <c r="B29" s="180" t="s">
        <v>231</v>
      </c>
      <c r="C29" s="234"/>
      <c r="D29" s="260">
        <f>D26/5</f>
        <v>20</v>
      </c>
      <c r="E29" s="245">
        <f t="shared" si="0"/>
        <v>0</v>
      </c>
      <c r="F29" s="282"/>
      <c r="G29" s="181"/>
      <c r="H29" s="180"/>
      <c r="I29" s="238" t="s">
        <v>232</v>
      </c>
      <c r="J29" s="238" t="s">
        <v>233</v>
      </c>
      <c r="K29" s="163"/>
      <c r="L29" s="19"/>
      <c r="S29"/>
    </row>
    <row r="30" spans="1:256" s="208" customFormat="1" ht="68.25" customHeight="1" x14ac:dyDescent="0.2">
      <c r="A30" s="204">
        <v>4</v>
      </c>
      <c r="B30" s="203" t="s">
        <v>234</v>
      </c>
      <c r="C30" s="234"/>
      <c r="D30" s="283">
        <f>D26/5</f>
        <v>20</v>
      </c>
      <c r="E30" s="245">
        <f t="shared" si="0"/>
        <v>0</v>
      </c>
      <c r="F30" s="284"/>
      <c r="G30" s="205"/>
      <c r="H30" s="206"/>
      <c r="I30" s="238" t="s">
        <v>325</v>
      </c>
      <c r="J30" s="238" t="s">
        <v>326</v>
      </c>
      <c r="K30" s="207"/>
      <c r="L30" s="199"/>
    </row>
    <row r="31" spans="1:256" s="202" customFormat="1" ht="70.5" customHeight="1" x14ac:dyDescent="0.2">
      <c r="A31" s="190">
        <v>5</v>
      </c>
      <c r="B31" s="191" t="s">
        <v>235</v>
      </c>
      <c r="C31" s="200"/>
      <c r="D31" s="283">
        <f>D26/5</f>
        <v>20</v>
      </c>
      <c r="E31" s="245">
        <f t="shared" si="0"/>
        <v>0</v>
      </c>
      <c r="F31" s="250"/>
      <c r="G31" s="193"/>
      <c r="H31" s="191"/>
      <c r="I31" s="238" t="s">
        <v>319</v>
      </c>
      <c r="J31" s="238" t="s">
        <v>327</v>
      </c>
      <c r="K31" s="201"/>
      <c r="L31" s="201"/>
    </row>
    <row r="32" spans="1:256" s="186" customFormat="1" ht="37.5" customHeight="1" x14ac:dyDescent="0.2">
      <c r="A32" s="186" t="s">
        <v>236</v>
      </c>
      <c r="B32" s="188" t="s">
        <v>237</v>
      </c>
      <c r="C32" s="188"/>
      <c r="D32" s="280">
        <v>100</v>
      </c>
      <c r="E32" s="281">
        <f>SUM(E33:E34)</f>
        <v>0</v>
      </c>
      <c r="F32" s="281">
        <f>E32/D32*10</f>
        <v>0</v>
      </c>
      <c r="G32" s="187"/>
      <c r="H32" s="187"/>
      <c r="I32" s="132"/>
      <c r="J32" s="132"/>
      <c r="K32" s="20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19" s="208" customFormat="1" ht="153" customHeight="1" x14ac:dyDescent="0.2">
      <c r="A33" s="204">
        <v>1</v>
      </c>
      <c r="B33" s="203" t="s">
        <v>238</v>
      </c>
      <c r="C33" s="181"/>
      <c r="D33" s="283">
        <f>D32/2</f>
        <v>50</v>
      </c>
      <c r="E33" s="245">
        <f t="shared" si="0"/>
        <v>0</v>
      </c>
      <c r="F33" s="284"/>
      <c r="G33" s="205"/>
      <c r="H33" s="205"/>
      <c r="I33" s="238" t="s">
        <v>239</v>
      </c>
      <c r="J33" s="238" t="s">
        <v>328</v>
      </c>
      <c r="K33" s="207"/>
      <c r="L33" s="199"/>
    </row>
    <row r="34" spans="1:19" s="208" customFormat="1" ht="90" customHeight="1" x14ac:dyDescent="0.2">
      <c r="A34" s="204">
        <v>2</v>
      </c>
      <c r="B34" s="203" t="s">
        <v>240</v>
      </c>
      <c r="C34" s="181"/>
      <c r="D34" s="283">
        <f>D32/2</f>
        <v>50</v>
      </c>
      <c r="E34" s="245">
        <f t="shared" si="0"/>
        <v>0</v>
      </c>
      <c r="F34" s="284"/>
      <c r="G34" s="205"/>
      <c r="H34" s="205"/>
      <c r="I34" s="238" t="s">
        <v>329</v>
      </c>
      <c r="J34" s="238" t="s">
        <v>330</v>
      </c>
      <c r="K34" s="207"/>
      <c r="L34" s="199"/>
    </row>
    <row r="35" spans="1:19" s="50" customFormat="1" ht="25" customHeight="1" thickBot="1" x14ac:dyDescent="0.25">
      <c r="A35" s="109"/>
      <c r="B35" s="110" t="s">
        <v>73</v>
      </c>
      <c r="C35" s="111"/>
      <c r="D35" s="285">
        <f>D32+D26+D20+D14+D9+D6+D4</f>
        <v>700</v>
      </c>
      <c r="E35" s="285">
        <f>E32+E26+E20+E14+E9+E6+E4</f>
        <v>0</v>
      </c>
      <c r="F35" s="286"/>
      <c r="G35" s="111"/>
      <c r="H35" s="110"/>
      <c r="I35" s="88"/>
      <c r="J35" s="89"/>
      <c r="K35" s="165"/>
      <c r="L35" s="33"/>
    </row>
    <row r="36" spans="1:19" ht="26.25" customHeight="1" thickBot="1" x14ac:dyDescent="0.25">
      <c r="A36" s="112"/>
      <c r="B36" s="113" t="s">
        <v>74</v>
      </c>
      <c r="C36" s="92"/>
      <c r="D36" s="270"/>
      <c r="E36" s="271">
        <f>E35/D35*10</f>
        <v>0</v>
      </c>
      <c r="F36" s="270"/>
      <c r="G36" s="92"/>
      <c r="H36" s="113"/>
      <c r="I36" s="114"/>
      <c r="J36" s="114"/>
      <c r="K36" s="163"/>
      <c r="L36" s="19"/>
      <c r="S36"/>
    </row>
    <row r="37" spans="1:19" x14ac:dyDescent="0.2">
      <c r="A37" s="32"/>
      <c r="B37" s="48"/>
      <c r="C37" s="48"/>
      <c r="D37" s="48"/>
      <c r="E37" s="48"/>
      <c r="F37" s="48"/>
      <c r="G37" s="48"/>
      <c r="H37" s="48"/>
      <c r="J37" s="44"/>
      <c r="K37" s="163"/>
      <c r="L37" s="19"/>
      <c r="S37"/>
    </row>
    <row r="38" spans="1:19" x14ac:dyDescent="0.2">
      <c r="A38" s="32"/>
      <c r="B38" s="48"/>
      <c r="C38" s="48"/>
      <c r="D38" s="48"/>
      <c r="E38" s="48"/>
      <c r="F38" s="48"/>
      <c r="G38" s="48"/>
      <c r="H38" s="48"/>
      <c r="J38" s="44"/>
      <c r="K38" s="163"/>
      <c r="L38" s="19"/>
      <c r="S38"/>
    </row>
    <row r="39" spans="1:19" ht="60.75" customHeight="1" x14ac:dyDescent="0.2">
      <c r="A39" s="32"/>
      <c r="B39" s="292"/>
      <c r="C39" s="292"/>
      <c r="D39" s="292"/>
      <c r="E39" s="292"/>
      <c r="F39" s="292"/>
      <c r="G39" s="292"/>
      <c r="H39" s="292"/>
      <c r="I39" s="293"/>
      <c r="J39" s="293"/>
      <c r="K39" s="163"/>
      <c r="L39" s="19"/>
      <c r="S39"/>
    </row>
    <row r="40" spans="1:19" x14ac:dyDescent="0.2">
      <c r="A40" s="32"/>
      <c r="B40" s="48"/>
      <c r="C40" s="48"/>
      <c r="D40" s="48"/>
      <c r="E40" s="48"/>
      <c r="F40" s="48"/>
      <c r="G40" s="48"/>
      <c r="H40" s="48"/>
      <c r="J40" s="44"/>
      <c r="K40" s="163"/>
      <c r="L40" s="19"/>
      <c r="S40"/>
    </row>
    <row r="41" spans="1:19" x14ac:dyDescent="0.2">
      <c r="A41" s="32"/>
      <c r="B41" s="48"/>
      <c r="C41" s="48"/>
      <c r="D41" s="48"/>
      <c r="E41" s="48"/>
      <c r="F41" s="48"/>
      <c r="G41" s="48"/>
      <c r="H41" s="48"/>
      <c r="J41" s="44"/>
      <c r="K41" s="163"/>
      <c r="L41" s="19"/>
    </row>
    <row r="42" spans="1:19" x14ac:dyDescent="0.2">
      <c r="A42" s="32"/>
      <c r="B42" s="48"/>
      <c r="C42" s="48"/>
      <c r="D42" s="48"/>
      <c r="E42" s="48"/>
      <c r="F42" s="48"/>
      <c r="G42" s="48"/>
      <c r="H42" s="48"/>
      <c r="J42" s="44"/>
      <c r="K42" s="163"/>
      <c r="L42" s="19"/>
    </row>
    <row r="43" spans="1:19" x14ac:dyDescent="0.2">
      <c r="A43" s="32"/>
      <c r="B43" s="48"/>
      <c r="C43" s="48"/>
      <c r="D43" s="48"/>
      <c r="E43" s="48"/>
      <c r="F43" s="48"/>
      <c r="G43" s="48"/>
      <c r="H43" s="48"/>
      <c r="J43" s="44"/>
      <c r="K43" s="163"/>
      <c r="L43" s="19"/>
    </row>
    <row r="44" spans="1:19" x14ac:dyDescent="0.2">
      <c r="A44" s="32"/>
      <c r="B44" s="48"/>
      <c r="C44" s="48"/>
      <c r="D44" s="48"/>
      <c r="E44" s="48"/>
      <c r="F44" s="48"/>
      <c r="G44" s="48"/>
      <c r="H44" s="48"/>
      <c r="J44" s="44"/>
      <c r="K44" s="163"/>
      <c r="L44" s="19"/>
    </row>
    <row r="45" spans="1:19" x14ac:dyDescent="0.2">
      <c r="A45" s="32"/>
      <c r="B45" s="48"/>
      <c r="C45" s="48"/>
      <c r="D45" s="48"/>
      <c r="E45" s="48"/>
      <c r="F45" s="48"/>
      <c r="G45" s="48"/>
      <c r="H45" s="48"/>
      <c r="J45" s="44"/>
      <c r="K45" s="163"/>
      <c r="L45" s="19"/>
    </row>
    <row r="46" spans="1:19" x14ac:dyDescent="0.2">
      <c r="A46" s="32"/>
      <c r="B46" s="48"/>
      <c r="C46" s="48"/>
      <c r="D46" s="48"/>
      <c r="E46" s="48"/>
      <c r="F46" s="48"/>
      <c r="G46" s="48"/>
      <c r="H46" s="48"/>
      <c r="J46" s="44"/>
      <c r="K46" s="163"/>
      <c r="L46" s="19"/>
    </row>
  </sheetData>
  <mergeCells count="1">
    <mergeCell ref="B39:J39"/>
  </mergeCells>
  <hyperlinks>
    <hyperlink ref="J5" r:id="rId1" display="Methodological note for IASG-SDG, SDG5c1" xr:uid="{00000000-0004-0000-0500-000000000000}"/>
  </hyperlinks>
  <pageMargins left="0.25" right="0.25" top="0.75" bottom="0.75" header="0.3" footer="0.3"/>
  <pageSetup paperSize="8" scale="47"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tabSelected="1" zoomScale="70" zoomScaleNormal="70" workbookViewId="0">
      <pane xSplit="2" ySplit="3" topLeftCell="C4" activePane="bottomRight" state="frozenSplit"/>
      <selection pane="topRight" activeCell="C1" sqref="C1"/>
      <selection pane="bottomLeft" activeCell="A5" sqref="A5"/>
      <selection pane="bottomRight" activeCell="H7" sqref="H7"/>
    </sheetView>
  </sheetViews>
  <sheetFormatPr baseColWidth="10" defaultColWidth="9.1640625" defaultRowHeight="15" x14ac:dyDescent="0.2"/>
  <cols>
    <col min="1" max="1" width="4.6640625" style="15" customWidth="1"/>
    <col min="2" max="2" width="46.33203125" style="10" customWidth="1"/>
    <col min="3" max="7" width="16.6640625" style="4" customWidth="1"/>
    <col min="8" max="8" width="60.6640625" style="4" customWidth="1"/>
    <col min="9" max="9" width="70.6640625" style="55" customWidth="1"/>
    <col min="10" max="10" width="70.6640625" style="46" customWidth="1"/>
    <col min="11" max="11" width="15.1640625" style="1" customWidth="1"/>
    <col min="12" max="12" width="10.33203125" style="10" customWidth="1"/>
    <col min="13" max="13" width="6.1640625" style="10" customWidth="1"/>
    <col min="14" max="16384" width="9.1640625" style="10"/>
  </cols>
  <sheetData>
    <row r="1" spans="1:11" ht="40" customHeight="1" x14ac:dyDescent="0.2">
      <c r="A1" s="21"/>
      <c r="B1" s="244" t="s">
        <v>350</v>
      </c>
      <c r="C1" s="7"/>
      <c r="D1" s="7"/>
      <c r="E1" s="7"/>
      <c r="F1" s="7"/>
      <c r="G1" s="7"/>
      <c r="H1" s="7"/>
      <c r="I1" s="54"/>
      <c r="J1" s="54"/>
      <c r="K1" s="10"/>
    </row>
    <row r="2" spans="1:11" ht="16" thickBot="1" x14ac:dyDescent="0.25">
      <c r="C2" s="3"/>
      <c r="D2" s="3"/>
      <c r="E2" s="3"/>
      <c r="F2" s="3"/>
      <c r="G2" s="3"/>
      <c r="H2" s="3"/>
      <c r="I2" s="42"/>
      <c r="K2" s="10"/>
    </row>
    <row r="3" spans="1:11" s="30" customFormat="1" ht="80" customHeight="1" thickBot="1" x14ac:dyDescent="0.25">
      <c r="A3" s="62" t="s">
        <v>0</v>
      </c>
      <c r="B3" s="63" t="s">
        <v>1</v>
      </c>
      <c r="C3" s="64" t="s">
        <v>2</v>
      </c>
      <c r="D3" s="115" t="s">
        <v>3</v>
      </c>
      <c r="E3" s="115" t="s">
        <v>4</v>
      </c>
      <c r="F3" s="115" t="s">
        <v>5</v>
      </c>
      <c r="G3" s="64" t="s">
        <v>6</v>
      </c>
      <c r="H3" s="64" t="s">
        <v>7</v>
      </c>
      <c r="I3" s="65" t="s">
        <v>8</v>
      </c>
      <c r="J3" s="66" t="s">
        <v>9</v>
      </c>
    </row>
    <row r="4" spans="1:11" s="30" customFormat="1" ht="25" customHeight="1" x14ac:dyDescent="0.2">
      <c r="A4" s="67" t="s">
        <v>10</v>
      </c>
      <c r="B4" s="68" t="s">
        <v>241</v>
      </c>
      <c r="C4" s="69"/>
      <c r="D4" s="272">
        <v>100</v>
      </c>
      <c r="E4" s="273">
        <f>SUM(E5:E9)</f>
        <v>0</v>
      </c>
      <c r="F4" s="273">
        <f>E4/D4*10</f>
        <v>0</v>
      </c>
      <c r="G4" s="69"/>
      <c r="H4" s="70"/>
      <c r="I4" s="71"/>
      <c r="J4" s="72"/>
    </row>
    <row r="5" spans="1:11" ht="64" x14ac:dyDescent="0.2">
      <c r="A5" s="73">
        <v>1</v>
      </c>
      <c r="B5" s="242" t="s">
        <v>242</v>
      </c>
      <c r="C5" s="235"/>
      <c r="D5" s="245">
        <f>D4/5</f>
        <v>20</v>
      </c>
      <c r="E5" s="287">
        <f>D5*C5</f>
        <v>0</v>
      </c>
      <c r="F5" s="10"/>
      <c r="G5" s="10"/>
      <c r="H5" s="10"/>
      <c r="I5" s="238" t="s">
        <v>243</v>
      </c>
      <c r="J5" s="238" t="s">
        <v>331</v>
      </c>
      <c r="K5" s="10"/>
    </row>
    <row r="6" spans="1:11" ht="66.75" customHeight="1" x14ac:dyDescent="0.2">
      <c r="A6" s="73">
        <v>2</v>
      </c>
      <c r="B6" s="74" t="s">
        <v>244</v>
      </c>
      <c r="C6" s="235"/>
      <c r="D6" s="287">
        <f>D4/5</f>
        <v>20</v>
      </c>
      <c r="E6" s="287">
        <f>D6*C6</f>
        <v>0</v>
      </c>
      <c r="F6" s="288"/>
      <c r="G6" s="75"/>
      <c r="H6" s="76"/>
      <c r="I6" s="238" t="s">
        <v>243</v>
      </c>
      <c r="J6" s="238" t="s">
        <v>332</v>
      </c>
      <c r="K6" s="10"/>
    </row>
    <row r="7" spans="1:11" ht="63" customHeight="1" x14ac:dyDescent="0.2">
      <c r="A7" s="73">
        <v>3</v>
      </c>
      <c r="B7" s="74" t="s">
        <v>245</v>
      </c>
      <c r="C7" s="200"/>
      <c r="D7" s="245">
        <f>D4/5</f>
        <v>20</v>
      </c>
      <c r="E7" s="287">
        <f>D7*C7</f>
        <v>0</v>
      </c>
      <c r="F7" s="266"/>
      <c r="G7" s="77"/>
      <c r="H7" s="294"/>
      <c r="I7" s="238" t="s">
        <v>246</v>
      </c>
      <c r="J7" s="238" t="s">
        <v>247</v>
      </c>
      <c r="K7" s="10"/>
    </row>
    <row r="8" spans="1:11" ht="48" customHeight="1" x14ac:dyDescent="0.2">
      <c r="A8" s="73">
        <v>4</v>
      </c>
      <c r="B8" s="74" t="s">
        <v>248</v>
      </c>
      <c r="C8" s="200"/>
      <c r="D8" s="245">
        <f>D4/5</f>
        <v>20</v>
      </c>
      <c r="E8" s="287">
        <f>D8*C8</f>
        <v>0</v>
      </c>
      <c r="F8" s="266"/>
      <c r="G8" s="77"/>
      <c r="H8" s="78"/>
      <c r="I8" s="238" t="s">
        <v>249</v>
      </c>
      <c r="J8" s="238" t="s">
        <v>250</v>
      </c>
      <c r="K8" s="10"/>
    </row>
    <row r="9" spans="1:11" ht="47.25" customHeight="1" x14ac:dyDescent="0.2">
      <c r="A9" s="73">
        <v>5</v>
      </c>
      <c r="B9" s="74" t="s">
        <v>251</v>
      </c>
      <c r="C9" s="200"/>
      <c r="D9" s="245">
        <f>D4/5</f>
        <v>20</v>
      </c>
      <c r="E9" s="287">
        <f>D9*C9</f>
        <v>0</v>
      </c>
      <c r="F9" s="266"/>
      <c r="G9" s="77"/>
      <c r="H9" s="78"/>
      <c r="I9" s="238" t="s">
        <v>252</v>
      </c>
      <c r="J9" s="238" t="s">
        <v>333</v>
      </c>
      <c r="K9" s="10"/>
    </row>
    <row r="10" spans="1:11" s="34" customFormat="1" ht="25" customHeight="1" x14ac:dyDescent="0.2">
      <c r="A10" s="79" t="s">
        <v>14</v>
      </c>
      <c r="B10" s="80" t="s">
        <v>253</v>
      </c>
      <c r="C10" s="81"/>
      <c r="D10" s="280">
        <v>100</v>
      </c>
      <c r="E10" s="281">
        <f>SUM(E11:E14)</f>
        <v>0</v>
      </c>
      <c r="F10" s="281">
        <f>E10/D10*10</f>
        <v>0</v>
      </c>
      <c r="G10" s="82"/>
      <c r="H10" s="83"/>
      <c r="I10" s="132"/>
      <c r="J10" s="132"/>
    </row>
    <row r="11" spans="1:11" ht="78" customHeight="1" x14ac:dyDescent="0.2">
      <c r="A11" s="73">
        <v>1</v>
      </c>
      <c r="B11" s="74" t="s">
        <v>254</v>
      </c>
      <c r="C11" s="235"/>
      <c r="D11" s="287">
        <f>D10/4</f>
        <v>25</v>
      </c>
      <c r="E11" s="287">
        <f>D11*C11</f>
        <v>0</v>
      </c>
      <c r="F11" s="288"/>
      <c r="G11" s="75"/>
      <c r="H11" s="76"/>
      <c r="I11" s="238" t="s">
        <v>255</v>
      </c>
      <c r="J11" s="238" t="s">
        <v>334</v>
      </c>
      <c r="K11" s="10"/>
    </row>
    <row r="12" spans="1:11" ht="78" customHeight="1" x14ac:dyDescent="0.2">
      <c r="A12" s="73">
        <v>2</v>
      </c>
      <c r="B12" s="74" t="s">
        <v>256</v>
      </c>
      <c r="C12" s="235"/>
      <c r="D12" s="287">
        <f>D10/4</f>
        <v>25</v>
      </c>
      <c r="E12" s="287">
        <f>D12*C12</f>
        <v>0</v>
      </c>
      <c r="F12" s="288"/>
      <c r="G12" s="75"/>
      <c r="H12" s="76"/>
      <c r="I12" s="238" t="s">
        <v>257</v>
      </c>
      <c r="J12" s="238" t="s">
        <v>334</v>
      </c>
      <c r="K12" s="10"/>
    </row>
    <row r="13" spans="1:11" ht="80.25" customHeight="1" x14ac:dyDescent="0.2">
      <c r="A13" s="73">
        <v>3</v>
      </c>
      <c r="B13" s="74" t="s">
        <v>258</v>
      </c>
      <c r="C13" s="235"/>
      <c r="D13" s="287">
        <f>D10/4</f>
        <v>25</v>
      </c>
      <c r="E13" s="287">
        <f>D13*C13</f>
        <v>0</v>
      </c>
      <c r="F13" s="288"/>
      <c r="G13" s="75"/>
      <c r="H13" s="76"/>
      <c r="I13" s="238" t="s">
        <v>259</v>
      </c>
      <c r="J13" s="238" t="s">
        <v>335</v>
      </c>
      <c r="K13" s="10"/>
    </row>
    <row r="14" spans="1:11" ht="66" customHeight="1" x14ac:dyDescent="0.2">
      <c r="A14" s="73">
        <v>4</v>
      </c>
      <c r="B14" s="74" t="s">
        <v>260</v>
      </c>
      <c r="C14" s="235"/>
      <c r="D14" s="287">
        <f>D10/4</f>
        <v>25</v>
      </c>
      <c r="E14" s="287">
        <f>D14*C14</f>
        <v>0</v>
      </c>
      <c r="F14" s="288"/>
      <c r="G14" s="75"/>
      <c r="H14" s="76"/>
      <c r="I14" s="238" t="s">
        <v>336</v>
      </c>
      <c r="J14" s="238" t="s">
        <v>337</v>
      </c>
      <c r="K14" s="10"/>
    </row>
    <row r="15" spans="1:11" s="34" customFormat="1" ht="49.5" customHeight="1" x14ac:dyDescent="0.2">
      <c r="A15" s="79" t="s">
        <v>24</v>
      </c>
      <c r="B15" s="80" t="s">
        <v>261</v>
      </c>
      <c r="C15" s="81"/>
      <c r="D15" s="280">
        <v>100</v>
      </c>
      <c r="E15" s="281">
        <f>SUM(E16:E20)</f>
        <v>0</v>
      </c>
      <c r="F15" s="281">
        <f>E15/D15*10</f>
        <v>0</v>
      </c>
      <c r="G15" s="82"/>
      <c r="H15" s="83"/>
      <c r="I15" s="132"/>
      <c r="J15" s="132"/>
    </row>
    <row r="16" spans="1:11" ht="79.5" customHeight="1" x14ac:dyDescent="0.2">
      <c r="A16" s="73">
        <v>1</v>
      </c>
      <c r="B16" s="74" t="s">
        <v>262</v>
      </c>
      <c r="C16" s="235"/>
      <c r="D16" s="287">
        <f>D15/5</f>
        <v>20</v>
      </c>
      <c r="E16" s="287">
        <f>D16*C16</f>
        <v>0</v>
      </c>
      <c r="F16" s="288"/>
      <c r="G16" s="75"/>
      <c r="H16" s="76"/>
      <c r="I16" s="238" t="s">
        <v>263</v>
      </c>
      <c r="J16" s="238" t="s">
        <v>264</v>
      </c>
      <c r="K16" s="10"/>
    </row>
    <row r="17" spans="1:11" ht="105" customHeight="1" x14ac:dyDescent="0.2">
      <c r="A17" s="73">
        <v>2</v>
      </c>
      <c r="B17" s="74" t="s">
        <v>265</v>
      </c>
      <c r="C17" s="235"/>
      <c r="D17" s="287">
        <f>D15/5</f>
        <v>20</v>
      </c>
      <c r="E17" s="287">
        <f>D17*C17</f>
        <v>0</v>
      </c>
      <c r="F17" s="288"/>
      <c r="G17" s="75"/>
      <c r="H17" s="76"/>
      <c r="I17" s="238" t="s">
        <v>266</v>
      </c>
      <c r="J17" s="238" t="s">
        <v>267</v>
      </c>
      <c r="K17" s="10"/>
    </row>
    <row r="18" spans="1:11" ht="76.5" customHeight="1" x14ac:dyDescent="0.2">
      <c r="A18" s="73">
        <v>3</v>
      </c>
      <c r="B18" s="74" t="s">
        <v>268</v>
      </c>
      <c r="C18" s="235"/>
      <c r="D18" s="287">
        <f>D15/5</f>
        <v>20</v>
      </c>
      <c r="E18" s="287">
        <f>D18*C18</f>
        <v>0</v>
      </c>
      <c r="F18" s="288"/>
      <c r="G18" s="75"/>
      <c r="H18" s="76"/>
      <c r="I18" s="238" t="s">
        <v>269</v>
      </c>
      <c r="J18" s="238" t="s">
        <v>267</v>
      </c>
      <c r="K18" s="10"/>
    </row>
    <row r="19" spans="1:11" ht="54.75" customHeight="1" x14ac:dyDescent="0.2">
      <c r="A19" s="73">
        <v>4</v>
      </c>
      <c r="B19" s="74" t="s">
        <v>270</v>
      </c>
      <c r="C19" s="235"/>
      <c r="D19" s="287">
        <f>D15/5</f>
        <v>20</v>
      </c>
      <c r="E19" s="287">
        <f>D19*C19</f>
        <v>0</v>
      </c>
      <c r="F19" s="288"/>
      <c r="G19" s="75"/>
      <c r="H19" s="76"/>
      <c r="I19" s="238" t="s">
        <v>271</v>
      </c>
      <c r="J19" s="238" t="s">
        <v>267</v>
      </c>
      <c r="K19" s="10"/>
    </row>
    <row r="20" spans="1:11" s="192" customFormat="1" ht="80" x14ac:dyDescent="0.2">
      <c r="A20" s="213">
        <v>5</v>
      </c>
      <c r="B20" s="220" t="s">
        <v>272</v>
      </c>
      <c r="C20" s="235"/>
      <c r="D20" s="289">
        <f>D15/5</f>
        <v>20</v>
      </c>
      <c r="E20" s="287">
        <f>D20*C20</f>
        <v>0</v>
      </c>
      <c r="F20" s="290"/>
      <c r="G20" s="214"/>
      <c r="H20" s="215"/>
      <c r="I20" s="238" t="s">
        <v>338</v>
      </c>
      <c r="J20" s="238" t="s">
        <v>273</v>
      </c>
    </row>
    <row r="21" spans="1:11" s="34" customFormat="1" ht="25" customHeight="1" x14ac:dyDescent="0.2">
      <c r="A21" s="79" t="s">
        <v>37</v>
      </c>
      <c r="B21" s="80" t="s">
        <v>274</v>
      </c>
      <c r="C21" s="81"/>
      <c r="D21" s="280">
        <v>100</v>
      </c>
      <c r="E21" s="281">
        <f>SUM(E22:E26)</f>
        <v>0</v>
      </c>
      <c r="F21" s="281">
        <f>E21/D21*10</f>
        <v>0</v>
      </c>
      <c r="G21" s="82"/>
      <c r="H21" s="83"/>
      <c r="I21" s="132"/>
      <c r="J21" s="132"/>
    </row>
    <row r="22" spans="1:11" ht="63" customHeight="1" x14ac:dyDescent="0.2">
      <c r="A22" s="213" t="s">
        <v>39</v>
      </c>
      <c r="B22" s="74" t="s">
        <v>275</v>
      </c>
      <c r="C22" s="200"/>
      <c r="D22" s="245">
        <f>D21/6</f>
        <v>16.666666666666668</v>
      </c>
      <c r="E22" s="245">
        <f>D22*C22</f>
        <v>0</v>
      </c>
      <c r="F22" s="266"/>
      <c r="G22" s="77"/>
      <c r="H22" s="78"/>
      <c r="I22" s="238" t="s">
        <v>339</v>
      </c>
      <c r="J22" s="238" t="s">
        <v>276</v>
      </c>
      <c r="K22" s="10"/>
    </row>
    <row r="23" spans="1:11" ht="63" customHeight="1" x14ac:dyDescent="0.2">
      <c r="A23" s="213" t="s">
        <v>41</v>
      </c>
      <c r="B23" s="220" t="s">
        <v>277</v>
      </c>
      <c r="C23" s="200"/>
      <c r="D23" s="245">
        <f>D21/6</f>
        <v>16.666666666666668</v>
      </c>
      <c r="E23" s="245">
        <f>D23*C23</f>
        <v>0</v>
      </c>
      <c r="F23" s="266"/>
      <c r="G23" s="77"/>
      <c r="H23" s="78"/>
      <c r="I23" s="238" t="s">
        <v>340</v>
      </c>
      <c r="J23" s="238" t="s">
        <v>276</v>
      </c>
      <c r="K23" s="10"/>
    </row>
    <row r="24" spans="1:11" ht="115.5" customHeight="1" x14ac:dyDescent="0.2">
      <c r="A24" s="213" t="s">
        <v>92</v>
      </c>
      <c r="B24" s="74" t="s">
        <v>278</v>
      </c>
      <c r="C24" s="200"/>
      <c r="D24" s="245">
        <f>D21/6</f>
        <v>16.666666666666668</v>
      </c>
      <c r="E24" s="287">
        <f>D24*C24</f>
        <v>0</v>
      </c>
      <c r="F24" s="266"/>
      <c r="G24" s="77"/>
      <c r="H24" s="78"/>
      <c r="I24" s="238" t="s">
        <v>341</v>
      </c>
      <c r="J24" s="238" t="s">
        <v>279</v>
      </c>
      <c r="K24" s="10"/>
    </row>
    <row r="25" spans="1:11" s="192" customFormat="1" ht="81" customHeight="1" x14ac:dyDescent="0.2">
      <c r="A25" s="213" t="s">
        <v>95</v>
      </c>
      <c r="B25" s="221" t="s">
        <v>280</v>
      </c>
      <c r="C25" s="234"/>
      <c r="D25" s="283">
        <f>D21/6</f>
        <v>16.666666666666668</v>
      </c>
      <c r="E25" s="287">
        <f>D25*C25</f>
        <v>0</v>
      </c>
      <c r="F25" s="284"/>
      <c r="G25" s="205"/>
      <c r="H25" s="209"/>
      <c r="I25" s="238" t="s">
        <v>281</v>
      </c>
      <c r="J25" s="238" t="s">
        <v>282</v>
      </c>
    </row>
    <row r="26" spans="1:11" ht="48.75" customHeight="1" x14ac:dyDescent="0.2">
      <c r="A26" s="174">
        <v>3</v>
      </c>
      <c r="B26" s="182" t="s">
        <v>283</v>
      </c>
      <c r="C26" s="234"/>
      <c r="D26" s="260">
        <f>D21/3</f>
        <v>33.333333333333336</v>
      </c>
      <c r="E26" s="287">
        <f>D26*C26</f>
        <v>0</v>
      </c>
      <c r="F26" s="282"/>
      <c r="G26" s="181"/>
      <c r="H26" s="183"/>
      <c r="I26" s="238" t="s">
        <v>284</v>
      </c>
      <c r="J26" s="238" t="s">
        <v>285</v>
      </c>
      <c r="K26" s="10"/>
    </row>
    <row r="27" spans="1:11" s="30" customFormat="1" ht="25" customHeight="1" thickBot="1" x14ac:dyDescent="0.25">
      <c r="A27" s="84"/>
      <c r="B27" s="85" t="s">
        <v>73</v>
      </c>
      <c r="C27" s="86"/>
      <c r="D27" s="262">
        <f>D21+D15+D10+D4</f>
        <v>400</v>
      </c>
      <c r="E27" s="262">
        <f>E21+E15+E10+E4</f>
        <v>0</v>
      </c>
      <c r="F27" s="269"/>
      <c r="G27" s="86"/>
      <c r="H27" s="87"/>
      <c r="I27" s="88"/>
      <c r="J27" s="89"/>
    </row>
    <row r="28" spans="1:11" s="60" customFormat="1" ht="27" thickBot="1" x14ac:dyDescent="0.25">
      <c r="A28" s="90"/>
      <c r="B28" s="91" t="s">
        <v>74</v>
      </c>
      <c r="C28" s="92"/>
      <c r="D28" s="270"/>
      <c r="E28" s="271">
        <f>E27/D27*10</f>
        <v>0</v>
      </c>
      <c r="F28" s="270"/>
      <c r="G28" s="92"/>
      <c r="H28" s="93"/>
      <c r="I28" s="94"/>
      <c r="J28" s="94"/>
    </row>
    <row r="29" spans="1:11" x14ac:dyDescent="0.2">
      <c r="K29" s="10"/>
    </row>
    <row r="31" spans="1:11" ht="26" x14ac:dyDescent="0.2">
      <c r="B31" s="8"/>
      <c r="K31" s="22"/>
    </row>
  </sheetData>
  <pageMargins left="0.70866141732283505" right="0.70866141732283505" top="0.74803149606299202" bottom="0.74803149606299202" header="0.31496062992126" footer="0.31496062992126"/>
  <pageSetup paperSize="8"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Contexte général</vt:lpstr>
      <vt:lpstr>Progressivité</vt:lpstr>
      <vt:lpstr>Suffisance</vt:lpstr>
      <vt:lpstr>Concurrence fiscale</vt:lpstr>
      <vt:lpstr>Administration fiscale</vt:lpstr>
      <vt:lpstr>Dépenses</vt:lpstr>
      <vt:lpstr>Responsabilisation</vt:lpstr>
      <vt:lpstr>Dépenses!_ftnref2</vt:lpstr>
    </vt:vector>
  </TitlesOfParts>
  <Manager/>
  <Company>Oxfam 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Drozdkova</dc:creator>
  <cp:keywords/>
  <dc:description/>
  <cp:lastModifiedBy>Blum, L.C.S. (Lucie)</cp:lastModifiedBy>
  <cp:lastPrinted>2018-11-23T11:53:19Z</cp:lastPrinted>
  <dcterms:created xsi:type="dcterms:W3CDTF">2015-10-23T11:08:41Z</dcterms:created>
  <dcterms:modified xsi:type="dcterms:W3CDTF">2023-12-21T11:30:18Z</dcterms:modified>
  <cp:category/>
</cp:coreProperties>
</file>